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 yWindow="1416" windowWidth="18516" windowHeight="7140"/>
  </bookViews>
  <sheets>
    <sheet name="Sheet1" sheetId="1" r:id="rId1"/>
  </sheets>
  <calcPr calcId="145621"/>
</workbook>
</file>

<file path=xl/calcChain.xml><?xml version="1.0" encoding="utf-8"?>
<calcChain xmlns="http://schemas.openxmlformats.org/spreadsheetml/2006/main">
  <c r="Y28" i="1" l="1"/>
  <c r="W28" i="1"/>
  <c r="U28" i="1"/>
  <c r="S28" i="1"/>
  <c r="Q28" i="1"/>
  <c r="O28" i="1"/>
  <c r="C28" i="1"/>
  <c r="M28" i="1"/>
  <c r="K28" i="1"/>
  <c r="I28" i="1"/>
  <c r="G28" i="1"/>
  <c r="E28" i="1"/>
</calcChain>
</file>

<file path=xl/sharedStrings.xml><?xml version="1.0" encoding="utf-8"?>
<sst xmlns="http://schemas.openxmlformats.org/spreadsheetml/2006/main" count="412" uniqueCount="186">
  <si>
    <t>tonnes of nutrients</t>
  </si>
  <si>
    <t>Afghanistan</t>
  </si>
  <si>
    <t>...</t>
  </si>
  <si>
    <t>Albania</t>
  </si>
  <si>
    <t>Algeria</t>
  </si>
  <si>
    <t>Angola</t>
  </si>
  <si>
    <t>Argentina</t>
  </si>
  <si>
    <t>Armenia</t>
  </si>
  <si>
    <t>Australia</t>
  </si>
  <si>
    <t>Austria</t>
  </si>
  <si>
    <t>Azerbaijan</t>
  </si>
  <si>
    <t>Bahrain</t>
  </si>
  <si>
    <t>Bangladesh</t>
  </si>
  <si>
    <t>Barbados</t>
  </si>
  <si>
    <t>Belarus</t>
  </si>
  <si>
    <t>Belize</t>
  </si>
  <si>
    <t>Benin</t>
  </si>
  <si>
    <t>Bhutan</t>
  </si>
  <si>
    <t>Bosnia and Herzegovina</t>
  </si>
  <si>
    <t>Brazil</t>
  </si>
  <si>
    <t>Brunei Darussalam</t>
  </si>
  <si>
    <t>Bulgaria</t>
  </si>
  <si>
    <t>Burkina Faso</t>
  </si>
  <si>
    <t>Burundi</t>
  </si>
  <si>
    <t>Cambodia</t>
  </si>
  <si>
    <t>Cameroon</t>
  </si>
  <si>
    <t>Canada</t>
  </si>
  <si>
    <t>Chile</t>
  </si>
  <si>
    <t>China</t>
  </si>
  <si>
    <t>Colombia</t>
  </si>
  <si>
    <t>Congo</t>
  </si>
  <si>
    <t>Costa Rica</t>
  </si>
  <si>
    <t>Croatia</t>
  </si>
  <si>
    <t>Cuba</t>
  </si>
  <si>
    <t>Cyprus</t>
  </si>
  <si>
    <t>Czech Republic</t>
  </si>
  <si>
    <t>Denmark</t>
  </si>
  <si>
    <t>Dominica</t>
  </si>
  <si>
    <t>Ecuador</t>
  </si>
  <si>
    <t>Egypt</t>
  </si>
  <si>
    <t>El Salvador</t>
  </si>
  <si>
    <t>Eritrea</t>
  </si>
  <si>
    <t>Estonia</t>
  </si>
  <si>
    <t>Ethiopia</t>
  </si>
  <si>
    <t>Fiji</t>
  </si>
  <si>
    <t>Finland</t>
  </si>
  <si>
    <t>France</t>
  </si>
  <si>
    <t>French Polynesia</t>
  </si>
  <si>
    <t>Gabon</t>
  </si>
  <si>
    <t>Gambia</t>
  </si>
  <si>
    <t>Georgia</t>
  </si>
  <si>
    <t>Germany</t>
  </si>
  <si>
    <t>Ghana</t>
  </si>
  <si>
    <t>Greece</t>
  </si>
  <si>
    <t>Guatemala</t>
  </si>
  <si>
    <t>Guinea</t>
  </si>
  <si>
    <t>Guyana</t>
  </si>
  <si>
    <t>Honduras</t>
  </si>
  <si>
    <t>Hungary</t>
  </si>
  <si>
    <t>Iceland</t>
  </si>
  <si>
    <t>India</t>
  </si>
  <si>
    <t>Indonesia</t>
  </si>
  <si>
    <t>Iran (Islamic Republic of)</t>
  </si>
  <si>
    <t>Ireland</t>
  </si>
  <si>
    <t>Israel</t>
  </si>
  <si>
    <t>Italy</t>
  </si>
  <si>
    <t>Jamaica</t>
  </si>
  <si>
    <t>Japan</t>
  </si>
  <si>
    <t>Jordan</t>
  </si>
  <si>
    <t>Kazakhstan</t>
  </si>
  <si>
    <t>Kenya</t>
  </si>
  <si>
    <t>Kuwait</t>
  </si>
  <si>
    <t>Kyrgyzstan</t>
  </si>
  <si>
    <t>Latvia</t>
  </si>
  <si>
    <t>Lebanon</t>
  </si>
  <si>
    <t>Lithuania</t>
  </si>
  <si>
    <t>Luxembourg</t>
  </si>
  <si>
    <t>Madagascar</t>
  </si>
  <si>
    <t>Malawi</t>
  </si>
  <si>
    <t>Malaysia</t>
  </si>
  <si>
    <t>Maldives</t>
  </si>
  <si>
    <t>Mali</t>
  </si>
  <si>
    <t>Malta</t>
  </si>
  <si>
    <t>Marshall Islands</t>
  </si>
  <si>
    <t>Mauritius</t>
  </si>
  <si>
    <t>Mexico</t>
  </si>
  <si>
    <t>Republic of Moldova</t>
  </si>
  <si>
    <t>Mongolia</t>
  </si>
  <si>
    <t>Morocco</t>
  </si>
  <si>
    <t>Mozambique</t>
  </si>
  <si>
    <t>Myanmar</t>
  </si>
  <si>
    <t>Namibia</t>
  </si>
  <si>
    <t>Nepal</t>
  </si>
  <si>
    <t>Netherlands</t>
  </si>
  <si>
    <t>New Caledonia</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</si>
  <si>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</si>
  <si>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</si>
  <si>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</si>
  <si>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</si>
  <si>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</si>
  <si>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</si>
  <si>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</si>
  <si>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</si>
  <si>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</si>
  <si>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</si>
  <si>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</si>
  <si>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</si>
  <si>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</si>
  <si>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</si>
  <si>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</si>
  <si>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</si>
  <si>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Russian Federation</t>
  </si>
  <si>
    <t>Rwanda</t>
  </si>
  <si>
    <t>Saint Kitts and Nevis</t>
  </si>
  <si>
    <t>Samoa</t>
  </si>
  <si>
    <t>Saudi Arabia</t>
  </si>
  <si>
    <t>Senegal</t>
  </si>
  <si>
    <t>Seychelles</t>
  </si>
  <si>
    <t>Singapore</t>
  </si>
  <si>
    <t>Slovakia</t>
  </si>
  <si>
    <t>Slovenia</t>
  </si>
  <si>
    <t>South Africa</t>
  </si>
  <si>
    <t>Spain</t>
  </si>
  <si>
    <t>Sri Lanka</t>
  </si>
  <si>
    <t>Sudan</t>
  </si>
  <si>
    <t>Suriname</t>
  </si>
  <si>
    <t>Sweden</t>
  </si>
  <si>
    <t>Switzerland</t>
  </si>
  <si>
    <t>Syrian Arab Republic</t>
  </si>
  <si>
    <t>Tajikistan</t>
  </si>
  <si>
    <t>Thailand</t>
  </si>
  <si>
    <t>Togo</t>
  </si>
  <si>
    <t>Tonga</t>
  </si>
  <si>
    <t>Trinidad and Tobago</t>
  </si>
  <si>
    <t>Tunisia</t>
  </si>
  <si>
    <t>Turkey</t>
  </si>
  <si>
    <t>Uganda</t>
  </si>
  <si>
    <t>Ukraine</t>
  </si>
  <si>
    <t>United Arab Emirates</t>
  </si>
  <si>
    <t>Uruguay</t>
  </si>
  <si>
    <t>Viet Nam</t>
  </si>
  <si>
    <t>Yemen</t>
  </si>
  <si>
    <t>Zambia</t>
  </si>
  <si>
    <t>Zimbabwe</t>
  </si>
  <si>
    <t>Footnotes:</t>
  </si>
  <si>
    <t>Definitions &amp; Technical notes:</t>
  </si>
  <si>
    <t>In some cases, a portion of fertilizer consumption may be for purposes unrelated to agricultural land. Therefore, the proportions should be treated as estimations.</t>
  </si>
  <si>
    <t>Environmental Indicators and Selected Time Series</t>
  </si>
  <si>
    <t>Choose a country from the following drop-down list:</t>
  </si>
  <si>
    <t>Country</t>
  </si>
  <si>
    <t>RefTable</t>
  </si>
  <si>
    <t>Sources:</t>
  </si>
  <si>
    <t>Antigua and Barbuda</t>
  </si>
  <si>
    <t>Venezuela (Bolivarian Republic of)</t>
  </si>
  <si>
    <t>When the Fertilizer Utilization Account (FUA) does not balance due to utilization from stockpiles, apparent consumption has been set to zero.</t>
  </si>
  <si>
    <t>Serbia</t>
  </si>
  <si>
    <t xml:space="preserve">Data Quality: </t>
  </si>
  <si>
    <t xml:space="preserve"> </t>
  </si>
  <si>
    <t>Belgium</t>
  </si>
  <si>
    <t>Bolivia (Plurinational State of)</t>
  </si>
  <si>
    <t>Botswana</t>
  </si>
  <si>
    <t>Cook Islands</t>
  </si>
  <si>
    <t>Côte d'Ivoire</t>
  </si>
  <si>
    <t>Democratic Republic of the Congo</t>
  </si>
  <si>
    <t>Dominican Republic</t>
  </si>
  <si>
    <t>Iraq</t>
  </si>
  <si>
    <t>Libya</t>
  </si>
  <si>
    <t>Montenegro</t>
  </si>
  <si>
    <t>Republic of Korea</t>
  </si>
  <si>
    <t>Saint Lucia</t>
  </si>
  <si>
    <t>South Sudan</t>
  </si>
  <si>
    <t>The former Yugoslav Republic of Macedonia</t>
  </si>
  <si>
    <t>United Kingdom of Great Britain and Northern Ireland</t>
  </si>
  <si>
    <t>United Republic of Tanzania</t>
  </si>
  <si>
    <t>United States of America</t>
  </si>
  <si>
    <t>Uzbekistan</t>
  </si>
  <si>
    <t>Definitions for land areas can vary across countries. For more information on the country/area calculations for agricultural area visit the FAOSTAT website.</t>
  </si>
  <si>
    <t>FAOSTAT, Food and Agriculture Organization of the United Nations; Proportions calculated by UNSD Environment Statistics Section.</t>
  </si>
  <si>
    <r>
      <t>Last update:</t>
    </r>
    <r>
      <rPr>
        <sz val="9"/>
        <rFont val="Arial"/>
        <family val="2"/>
      </rPr>
      <t xml:space="preserve"> January 2016</t>
    </r>
  </si>
  <si>
    <t>For more information visit the FAOSTAT website:</t>
  </si>
  <si>
    <t>http://faostat3.fao.org/download/R/*/E</t>
  </si>
  <si>
    <r>
      <rPr>
        <sz val="8"/>
        <rFont val="Arial"/>
        <family val="2"/>
      </rPr>
      <t xml:space="preserve">Available at: </t>
    </r>
    <r>
      <rPr>
        <u/>
        <sz val="8"/>
        <color theme="10"/>
        <rFont val="Arial"/>
        <family val="2"/>
      </rPr>
      <t>http://faostat3.fao.org/home/E</t>
    </r>
    <r>
      <rPr>
        <sz val="8"/>
        <rFont val="Arial"/>
        <family val="2"/>
      </rPr>
      <t>.</t>
    </r>
  </si>
  <si>
    <t>Mineral fertilizers made their appearance with the Industrial revolution and had an important role in sustaining the growing population of earth: half the population of earth are now estimated to be fed with crops grown using synthetic fertilizers (Erisman et al. 2008). 
Fertilizers can have a negative impact on the environment, leading to eutrophication and poisoning of water, and pollution of soil (e.g. heavy metals, soil acidification, POP-Persistent Organic Pollutants). Also, the production of fertilizers is energy intensive and mineable phosphorus reserves are finite.</t>
  </si>
  <si>
    <t>China, Hong Kong, Special Administrative Region</t>
  </si>
  <si>
    <t>Consumption of Fertilizers per 1000 hectares of Agricultural Land Area: Potash</t>
  </si>
  <si>
    <r>
      <t>Proportions of consumption of fertilizers (by nutrient group) per unit of agricultural land area are calculated by UNSD using available consumption and land use data from FAOSTAT. The indicator units are tonnes of nutrients per 1000 hectares (or 10 km</t>
    </r>
    <r>
      <rPr>
        <vertAlign val="superscript"/>
        <sz val="8"/>
        <rFont val="Arial"/>
        <family val="2"/>
      </rPr>
      <t>2</t>
    </r>
    <r>
      <rPr>
        <sz val="8"/>
        <rFont val="Arial"/>
        <family val="2"/>
      </rPr>
      <t>) of agricultural land area for each country or area.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</si>
</sst>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
  </numFmts>
  <fonts count="25" x14ac:knownFonts="1">
    <font>
      <sz val="10"/>
      <name val="Arial"/>
    </font>
    <font>
      <sz val="8"/>
      <name val="Arial"/>
      <family val="2"/>
    </font>
    <font>
      <b/>
      <sz val="8"/>
      <name val="Arial"/>
      <family val="2"/>
    </font>
    <font>
      <i/>
      <sz val="8"/>
      <name val="Arial"/>
      <family val="2"/>
    </font>
    <font>
      <b/>
      <u/>
      <sz val="9"/>
      <name val="Arial"/>
      <family val="2"/>
    </font>
    <font>
      <vertAlign val="superscript"/>
      <sz val="8"/>
      <name val="Arial"/>
      <family val="2"/>
    </font>
    <font>
      <b/>
      <sz val="15"/>
      <name val="Arial"/>
      <family val="2"/>
    </font>
    <font>
      <b/>
      <sz val="12"/>
      <name val="Arial"/>
      <family val="2"/>
    </font>
    <font>
      <i/>
      <sz val="12"/>
      <name val="Arial"/>
      <family val="2"/>
    </font>
    <font>
      <sz val="12"/>
      <name val="Arial"/>
      <family val="2"/>
    </font>
    <font>
      <b/>
      <sz val="10"/>
      <color indexed="8"/>
      <name val="Arial"/>
      <family val="2"/>
    </font>
    <font>
      <sz val="10"/>
      <color indexed="8"/>
      <name val="Arial"/>
      <family val="2"/>
    </font>
    <font>
      <sz val="10"/>
      <color indexed="9"/>
      <name val="Arial"/>
      <family val="2"/>
    </font>
    <font>
      <sz val="8"/>
      <name val="Arial"/>
      <family val="2"/>
    </font>
    <font>
      <b/>
      <sz val="10"/>
      <color indexed="12"/>
      <name val="Arial"/>
      <family val="2"/>
    </font>
    <font>
      <i/>
      <sz val="9"/>
      <name val="Arial"/>
      <family val="2"/>
    </font>
    <font>
      <sz val="9"/>
      <name val="Arial"/>
      <family val="2"/>
    </font>
    <font>
      <i/>
      <vertAlign val="superscript"/>
      <sz val="8"/>
      <name val="Arial"/>
      <family val="2"/>
    </font>
    <font>
      <sz val="10"/>
      <name val="Arial"/>
      <family val="2"/>
    </font>
    <font>
      <i/>
      <vertAlign val="superscript"/>
      <sz val="10"/>
      <name val="Arial"/>
      <family val="2"/>
    </font>
    <font>
      <i/>
      <vertAlign val="superscript"/>
      <sz val="10"/>
      <color indexed="10"/>
      <name val="Arial"/>
      <family val="2"/>
    </font>
    <font>
      <u/>
      <sz val="10"/>
      <color theme="10"/>
      <name val="Arial"/>
      <family val="2"/>
    </font>
    <font>
      <u/>
      <sz val="8"/>
      <color theme="10"/>
      <name val="Arial"/>
      <family val="2"/>
    </font>
    <font>
      <b/>
      <sz val="8"/>
      <color theme="0"/>
      <name val="Arial"/>
      <family val="2"/>
    </font>
    <font>
      <sz val="10"/>
      <color theme="0"/>
      <name val="Arial"/>
      <family val="2"/>
    </font>
  </fonts>
  <fills count="9">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rgb="FFFFFFFF"/>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1" fillId="0" borderId="0"/>
    <xf numFmtId="0" fontId="18" fillId="0" borderId="0"/>
    <xf numFmtId="0" fontId="21" fillId="0" borderId="0" applyNumberFormat="0" applyFill="0" applyBorder="0" applyAlignment="0" applyProtection="0"/>
  </cellStyleXfs>
  <cellXfs count="79">
    <xf numFmtId="0" fontId="0" fillId="0" borderId="0" xfId="0"/>
    <xf numFmtId="0" fontId="0" fillId="0" borderId="0" xfId="0" applyProtection="1">
      <protection locked="0"/>
    </xf>
    <xf numFmtId="0" fontId="6" fillId="2" borderId="0" xfId="0" applyFont="1" applyFill="1" applyAlignment="1" applyProtection="1">
      <alignment horizontal="left"/>
      <protection locked="0"/>
    </xf>
    <xf numFmtId="0" fontId="0" fillId="2" borderId="0" xfId="0" applyFill="1" applyProtection="1">
      <protection locked="0"/>
    </xf>
    <xf numFmtId="0" fontId="7" fillId="2" borderId="0" xfId="0" applyFont="1" applyFill="1" applyProtection="1">
      <protection locked="0"/>
    </xf>
    <xf numFmtId="0" fontId="8" fillId="2" borderId="0" xfId="0" applyFont="1" applyFill="1" applyAlignment="1" applyProtection="1">
      <alignment horizontal="right"/>
      <protection locked="0"/>
    </xf>
    <xf numFmtId="49" fontId="9" fillId="2" borderId="0" xfId="0" applyNumberFormat="1" applyFont="1" applyFill="1" applyAlignment="1" applyProtection="1">
      <alignment horizontal="right"/>
      <protection locked="0"/>
    </xf>
    <xf numFmtId="2" fontId="10" fillId="3" borderId="0" xfId="1" applyNumberFormat="1" applyFont="1" applyFill="1" applyBorder="1" applyAlignment="1" applyProtection="1">
      <alignment horizontal="left"/>
      <protection locked="0"/>
    </xf>
    <xf numFmtId="0" fontId="2" fillId="3" borderId="0" xfId="0" applyFont="1" applyFill="1" applyProtection="1">
      <protection locked="0"/>
    </xf>
    <xf numFmtId="0" fontId="0" fillId="3" borderId="0" xfId="0" applyFill="1" applyProtection="1">
      <protection locked="0"/>
    </xf>
    <xf numFmtId="0" fontId="0" fillId="4" borderId="0" xfId="0" applyFill="1" applyProtection="1">
      <protection locked="0"/>
    </xf>
    <xf numFmtId="0" fontId="1" fillId="0" borderId="0" xfId="0" applyFont="1" applyProtection="1">
      <protection locked="0"/>
    </xf>
    <xf numFmtId="2" fontId="1" fillId="0" borderId="0" xfId="0" applyNumberFormat="1" applyFont="1" applyAlignment="1" applyProtection="1">
      <alignment horizontal="right"/>
      <protection locked="0"/>
    </xf>
    <xf numFmtId="0" fontId="1" fillId="4" borderId="0" xfId="0" applyFont="1" applyFill="1" applyProtection="1">
      <protection locked="0"/>
    </xf>
    <xf numFmtId="2" fontId="1" fillId="4" borderId="0" xfId="0" applyNumberFormat="1" applyFont="1" applyFill="1" applyAlignment="1" applyProtection="1">
      <alignment horizontal="right"/>
      <protection locked="0"/>
    </xf>
    <xf numFmtId="2" fontId="3" fillId="0" borderId="0" xfId="0" applyNumberFormat="1" applyFont="1" applyFill="1" applyAlignment="1" applyProtection="1">
      <alignment horizontal="right"/>
      <protection locked="0"/>
    </xf>
    <xf numFmtId="0" fontId="1" fillId="0" borderId="0" xfId="0" applyFont="1" applyAlignment="1" applyProtection="1">
      <alignment vertical="top" shrinkToFit="1"/>
      <protection locked="0"/>
    </xf>
    <xf numFmtId="0" fontId="4" fillId="0" borderId="0" xfId="0" applyFont="1" applyAlignment="1" applyProtection="1">
      <alignment horizontal="left"/>
      <protection locked="0"/>
    </xf>
    <xf numFmtId="0" fontId="12" fillId="0" borderId="0" xfId="0" applyFont="1" applyProtection="1">
      <protection locked="0"/>
    </xf>
    <xf numFmtId="0" fontId="14" fillId="2" borderId="0" xfId="0" applyFont="1" applyFill="1" applyProtection="1">
      <protection locked="0"/>
    </xf>
    <xf numFmtId="0" fontId="12" fillId="0" borderId="0" xfId="0" applyFont="1" applyProtection="1">
      <protection hidden="1"/>
    </xf>
    <xf numFmtId="0" fontId="0" fillId="5" borderId="1" xfId="0" applyFill="1" applyBorder="1" applyProtection="1">
      <protection hidden="1"/>
    </xf>
    <xf numFmtId="0" fontId="0" fillId="5" borderId="2" xfId="0" applyFill="1" applyBorder="1" applyProtection="1">
      <protection hidden="1"/>
    </xf>
    <xf numFmtId="0" fontId="1" fillId="5" borderId="2" xfId="0" applyFont="1" applyFill="1" applyBorder="1" applyAlignment="1" applyProtection="1">
      <alignment horizontal="right"/>
      <protection hidden="1"/>
    </xf>
    <xf numFmtId="15" fontId="1" fillId="5" borderId="3" xfId="0" applyNumberFormat="1" applyFont="1" applyFill="1" applyBorder="1" applyProtection="1">
      <protection hidden="1"/>
    </xf>
    <xf numFmtId="0" fontId="0" fillId="5" borderId="4" xfId="0" applyFill="1" applyBorder="1" applyProtection="1">
      <protection hidden="1"/>
    </xf>
    <xf numFmtId="0" fontId="0" fillId="5" borderId="0" xfId="0" applyFill="1" applyBorder="1" applyProtection="1">
      <protection hidden="1"/>
    </xf>
    <xf numFmtId="0" fontId="1" fillId="5" borderId="0" xfId="0" applyFont="1" applyFill="1" applyBorder="1" applyAlignment="1" applyProtection="1">
      <alignment horizontal="right"/>
      <protection hidden="1"/>
    </xf>
    <xf numFmtId="15" fontId="1" fillId="5" borderId="5" xfId="0" applyNumberFormat="1" applyFont="1" applyFill="1" applyBorder="1" applyProtection="1">
      <protection hidden="1"/>
    </xf>
    <xf numFmtId="0" fontId="0" fillId="5" borderId="6" xfId="0" applyFill="1" applyBorder="1" applyProtection="1">
      <protection hidden="1"/>
    </xf>
    <xf numFmtId="0" fontId="0" fillId="5" borderId="7" xfId="0" applyFill="1" applyBorder="1" applyProtection="1">
      <protection hidden="1"/>
    </xf>
    <xf numFmtId="0" fontId="1" fillId="5" borderId="7" xfId="0" applyFont="1" applyFill="1" applyBorder="1" applyAlignment="1" applyProtection="1">
      <alignment horizontal="right"/>
      <protection hidden="1"/>
    </xf>
    <xf numFmtId="15" fontId="1" fillId="5" borderId="8" xfId="0" applyNumberFormat="1" applyFont="1" applyFill="1" applyBorder="1" applyProtection="1">
      <protection hidden="1"/>
    </xf>
    <xf numFmtId="0" fontId="15" fillId="2" borderId="0" xfId="0" applyFont="1" applyFill="1" applyAlignment="1" applyProtection="1">
      <alignment horizontal="right"/>
      <protection locked="0"/>
    </xf>
    <xf numFmtId="49" fontId="15" fillId="2" borderId="0" xfId="0" applyNumberFormat="1" applyFont="1" applyFill="1" applyAlignment="1" applyProtection="1">
      <alignment horizontal="right"/>
      <protection locked="0"/>
    </xf>
    <xf numFmtId="0" fontId="1" fillId="0" borderId="0" xfId="0" applyFont="1" applyAlignment="1" applyProtection="1">
      <alignment horizontal="left"/>
      <protection locked="0"/>
    </xf>
    <xf numFmtId="0" fontId="18" fillId="0" borderId="0" xfId="0" applyFont="1" applyProtection="1">
      <protection locked="0"/>
    </xf>
    <xf numFmtId="0" fontId="0" fillId="0" borderId="0" xfId="0" applyBorder="1"/>
    <xf numFmtId="0" fontId="12" fillId="7" borderId="0" xfId="0" applyFont="1" applyFill="1" applyBorder="1" applyProtection="1">
      <protection hidden="1"/>
    </xf>
    <xf numFmtId="0" fontId="1" fillId="7" borderId="0" xfId="0" applyFont="1" applyFill="1" applyProtection="1">
      <protection locked="0"/>
    </xf>
    <xf numFmtId="164" fontId="1" fillId="7" borderId="0" xfId="0" applyNumberFormat="1" applyFont="1" applyFill="1" applyAlignment="1" applyProtection="1">
      <alignment horizontal="right"/>
      <protection locked="0"/>
    </xf>
    <xf numFmtId="164" fontId="17" fillId="7" borderId="0" xfId="0" applyNumberFormat="1" applyFont="1" applyFill="1" applyAlignment="1" applyProtection="1">
      <alignment horizontal="right"/>
      <protection locked="0"/>
    </xf>
    <xf numFmtId="0" fontId="19" fillId="7" borderId="0" xfId="0" applyFont="1" applyFill="1" applyProtection="1">
      <protection locked="0"/>
    </xf>
    <xf numFmtId="0" fontId="17" fillId="7" borderId="0" xfId="0" applyNumberFormat="1" applyFont="1" applyFill="1" applyAlignment="1" applyProtection="1">
      <alignment horizontal="left"/>
      <protection locked="0"/>
    </xf>
    <xf numFmtId="0" fontId="1" fillId="7" borderId="0" xfId="0" applyFont="1" applyFill="1" applyAlignment="1" applyProtection="1">
      <alignment wrapText="1"/>
      <protection locked="0"/>
    </xf>
    <xf numFmtId="0" fontId="1" fillId="8" borderId="0" xfId="0" applyFont="1" applyFill="1" applyProtection="1">
      <protection locked="0"/>
    </xf>
    <xf numFmtId="164" fontId="1" fillId="8" borderId="0" xfId="0" applyNumberFormat="1" applyFont="1" applyFill="1" applyAlignment="1" applyProtection="1">
      <alignment horizontal="right"/>
      <protection locked="0"/>
    </xf>
    <xf numFmtId="164" fontId="17" fillId="8" borderId="0" xfId="0" applyNumberFormat="1" applyFont="1" applyFill="1" applyAlignment="1" applyProtection="1">
      <alignment horizontal="right"/>
      <protection locked="0"/>
    </xf>
    <xf numFmtId="0" fontId="17" fillId="8" borderId="0" xfId="0" applyNumberFormat="1" applyFont="1" applyFill="1" applyAlignment="1" applyProtection="1">
      <alignment horizontal="left"/>
      <protection locked="0"/>
    </xf>
    <xf numFmtId="0" fontId="19" fillId="8" borderId="0" xfId="0" applyFont="1" applyFill="1" applyProtection="1">
      <protection locked="0"/>
    </xf>
    <xf numFmtId="0" fontId="20" fillId="8" borderId="0" xfId="0" applyFont="1" applyFill="1" applyProtection="1">
      <protection locked="0"/>
    </xf>
    <xf numFmtId="15" fontId="1" fillId="5" borderId="2" xfId="0" applyNumberFormat="1" applyFont="1" applyFill="1" applyBorder="1" applyProtection="1">
      <protection hidden="1"/>
    </xf>
    <xf numFmtId="15" fontId="1" fillId="5" borderId="0" xfId="0" applyNumberFormat="1" applyFont="1" applyFill="1" applyBorder="1" applyProtection="1">
      <protection hidden="1"/>
    </xf>
    <xf numFmtId="15" fontId="1" fillId="5" borderId="7" xfId="0" applyNumberFormat="1" applyFont="1" applyFill="1" applyBorder="1" applyProtection="1">
      <protection hidden="1"/>
    </xf>
    <xf numFmtId="0" fontId="18" fillId="0" borderId="0" xfId="2"/>
    <xf numFmtId="0" fontId="4" fillId="0" borderId="0" xfId="2" applyFont="1" applyAlignment="1" applyProtection="1">
      <alignment horizontal="left" wrapText="1"/>
      <protection locked="0"/>
    </xf>
    <xf numFmtId="0" fontId="4" fillId="0" borderId="0" xfId="2" applyFont="1" applyBorder="1" applyAlignment="1">
      <alignment horizontal="left" wrapText="1"/>
    </xf>
    <xf numFmtId="0" fontId="18" fillId="0" borderId="0" xfId="2" applyBorder="1"/>
    <xf numFmtId="0" fontId="5" fillId="0" borderId="0" xfId="0" applyFont="1" applyAlignment="1" applyProtection="1">
      <alignment vertical="top" shrinkToFit="1"/>
      <protection locked="0"/>
    </xf>
    <xf numFmtId="0" fontId="1" fillId="8" borderId="0" xfId="0" applyFont="1" applyFill="1" applyAlignment="1" applyProtection="1">
      <alignment wrapText="1"/>
      <protection locked="0"/>
    </xf>
    <xf numFmtId="0" fontId="23" fillId="0" borderId="0" xfId="0" applyFont="1" applyFill="1" applyProtection="1">
      <protection hidden="1"/>
    </xf>
    <xf numFmtId="0" fontId="24" fillId="0" borderId="0" xfId="0" applyFont="1" applyFill="1" applyProtection="1">
      <protection hidden="1"/>
    </xf>
    <xf numFmtId="0" fontId="24" fillId="0" borderId="0" xfId="0" applyFont="1" applyProtection="1">
      <protection hidden="1"/>
    </xf>
    <xf numFmtId="0" fontId="13" fillId="6" borderId="9" xfId="0" applyFont="1" applyFill="1" applyBorder="1" applyAlignment="1" applyProtection="1">
      <alignment horizontal="left"/>
      <protection locked="0"/>
    </xf>
    <xf numFmtId="0" fontId="13" fillId="6" borderId="10" xfId="0" applyFont="1" applyFill="1" applyBorder="1" applyAlignment="1" applyProtection="1">
      <alignment horizontal="left"/>
      <protection locked="0"/>
    </xf>
    <xf numFmtId="0" fontId="13" fillId="6" borderId="11" xfId="0" applyFont="1" applyFill="1" applyBorder="1" applyAlignment="1" applyProtection="1">
      <alignment horizontal="left"/>
      <protection locked="0"/>
    </xf>
    <xf numFmtId="0" fontId="4" fillId="0" borderId="0" xfId="0" applyFont="1" applyAlignment="1" applyProtection="1">
      <alignment horizontal="left"/>
      <protection locked="0"/>
    </xf>
    <xf numFmtId="0" fontId="3" fillId="4" borderId="0" xfId="0" applyFont="1" applyFill="1" applyAlignment="1" applyProtection="1">
      <alignment horizontal="center"/>
      <protection locked="0"/>
    </xf>
    <xf numFmtId="0" fontId="22" fillId="0" borderId="0" xfId="3" applyFont="1" applyBorder="1" applyAlignment="1"/>
    <xf numFmtId="0" fontId="1" fillId="0" borderId="0" xfId="0" applyFont="1" applyAlignment="1"/>
    <xf numFmtId="0" fontId="22" fillId="0" borderId="0" xfId="3" applyFont="1" applyAlignment="1" applyProtection="1">
      <alignment horizontal="left"/>
      <protection locked="0"/>
    </xf>
    <xf numFmtId="0" fontId="22" fillId="0" borderId="0" xfId="3" applyFont="1" applyAlignment="1"/>
    <xf numFmtId="0" fontId="1" fillId="0" borderId="0" xfId="0" applyFont="1" applyAlignment="1" applyProtection="1">
      <alignment horizontal="left"/>
      <protection locked="0"/>
    </xf>
    <xf numFmtId="0" fontId="0" fillId="0" borderId="0" xfId="0" applyAlignment="1"/>
    <xf numFmtId="0" fontId="1" fillId="0" borderId="0" xfId="2" applyFont="1" applyAlignment="1" applyProtection="1">
      <alignment horizontal="left" wrapText="1"/>
      <protection locked="0"/>
    </xf>
    <xf numFmtId="0" fontId="0" fillId="0" borderId="0" xfId="0" applyAlignment="1">
      <alignment horizontal="left" wrapText="1"/>
    </xf>
    <xf numFmtId="0" fontId="1" fillId="0" borderId="0" xfId="2" applyFont="1" applyBorder="1" applyAlignment="1">
      <alignment horizontal="left"/>
    </xf>
    <xf numFmtId="0" fontId="4" fillId="0" borderId="0" xfId="2" applyFont="1" applyBorder="1" applyAlignment="1">
      <alignment horizontal="left" wrapText="1"/>
    </xf>
    <xf numFmtId="0" fontId="4" fillId="0" borderId="0" xfId="2" applyFont="1" applyAlignment="1" applyProtection="1">
      <alignment horizontal="left" wrapText="1"/>
      <protection locked="0"/>
    </xf>
  </cellXfs>
  <cellStyles count="4">
    <cellStyle name="Hyperlink" xfId="3" builtinId="8"/>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Consumption of Fertilizers per 1000 hectares of Agricultural Land Area: Potash</a:t>
            </a:r>
          </a:p>
        </c:rich>
      </c:tx>
      <c:layout>
        <c:manualLayout>
          <c:xMode val="edge"/>
          <c:yMode val="edge"/>
          <c:x val="0.14125560538116591"/>
          <c:y val="4.2553279906249804E-2"/>
        </c:manualLayout>
      </c:layout>
      <c:overlay val="0"/>
      <c:spPr>
        <a:noFill/>
        <a:ln w="25400">
          <a:noFill/>
        </a:ln>
      </c:spPr>
    </c:title>
    <c:autoTitleDeleted val="0"/>
    <c:plotArea>
      <c:layout>
        <c:manualLayout>
          <c:layoutTarget val="inner"/>
          <c:xMode val="edge"/>
          <c:yMode val="edge"/>
          <c:x val="0.1547085201793722"/>
          <c:y val="0.23829836747499891"/>
          <c:w val="0.78255025746200135"/>
          <c:h val="0.49408234460286632"/>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8000" mc:Ignorable="a14" a14:legacySpreadsheetColorIndex="19"/>
                </a:gs>
                <a:gs pos="100000">
                  <a:srgbClr xmlns:mc="http://schemas.openxmlformats.org/markup-compatibility/2006" xmlns:a14="http://schemas.microsoft.com/office/drawing/2010/main" val="3B3B00" mc:Ignorable="a14" a14:legacySpreadsheetColorIndex="19">
                    <a:gamma/>
                    <a:shade val="46275"/>
                    <a:invGamma/>
                  </a:srgbClr>
                </a:gs>
              </a:gsLst>
              <a:lin ang="0" scaled="1"/>
            </a:gradFill>
            <a:ln w="12700">
              <a:solidFill>
                <a:srgbClr val="000000"/>
              </a:solidFill>
              <a:prstDash val="solid"/>
            </a:ln>
          </c:spPr>
          <c:invertIfNegative val="0"/>
          <c:cat>
            <c:numRef>
              <c:f>(Sheet1!$C$27,Sheet1!$E$27,Sheet1!$G$27,Sheet1!$I$27,Sheet1!$K$27,Sheet1!$M$27,Sheet1!$O$27,Sheet1!$Q$27,Sheet1!$S$27,Sheet1!$U$27,Sheet1!$W$27,Sheet1!$Y$27)</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(Sheet1!$C$28,Sheet1!$E$28,Sheet1!$G$28,Sheet1!$I$28,Sheet1!$K$28,Sheet1!$M$28,Sheet1!$O$28,Sheet1!$Q$28,Sheet1!$S$28,Sheet1!$U$28,Sheet1!$W$28,Sheet1!$Y$28)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30"/>
        <c:axId val="44475136"/>
        <c:axId val="44477440"/>
      </c:barChart>
      <c:catAx>
        <c:axId val="44475136"/>
        <c:scaling>
          <c:orientation val="minMax"/>
        </c:scaling>
        <c:delete val="0"/>
        <c:axPos val="b"/>
        <c:title>
          <c:tx>
            <c:rich>
              <a:bodyPr/>
              <a:lstStyle/>
              <a:p>
                <a:pPr algn="r">
                  <a:defRPr sz="825" b="1" i="0" u="none" strike="noStrike" baseline="0">
                    <a:solidFill>
                      <a:srgbClr val="000000"/>
                    </a:solidFill>
                    <a:latin typeface="Arial"/>
                    <a:ea typeface="Arial"/>
                    <a:cs typeface="Arial"/>
                  </a:defRPr>
                </a:pPr>
                <a:r>
                  <a:rPr lang="fr-FR"/>
                  <a:t>Time (year)</a:t>
                </a:r>
              </a:p>
            </c:rich>
          </c:tx>
          <c:layout>
            <c:manualLayout>
              <c:xMode val="edge"/>
              <c:yMode val="edge"/>
              <c:x val="0.46057781475104304"/>
              <c:y val="0.842554978500027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44477440"/>
        <c:crosses val="autoZero"/>
        <c:auto val="1"/>
        <c:lblAlgn val="ctr"/>
        <c:lblOffset val="100"/>
        <c:tickLblSkip val="1"/>
        <c:tickMarkSkip val="1"/>
        <c:noMultiLvlLbl val="0"/>
      </c:catAx>
      <c:valAx>
        <c:axId val="44477440"/>
        <c:scaling>
          <c:orientation val="minMax"/>
        </c:scaling>
        <c:delete val="0"/>
        <c:axPos val="l"/>
        <c:majorGridlines>
          <c:spPr>
            <a:ln w="3175">
              <a:solidFill>
                <a:srgbClr val="000000"/>
              </a:solidFill>
              <a:prstDash val="solid"/>
            </a:ln>
          </c:spPr>
        </c:majorGridlines>
        <c:title>
          <c:tx>
            <c:rich>
              <a:bodyPr/>
              <a:lstStyle/>
              <a:p>
                <a:pPr algn="dist">
                  <a:defRPr sz="900" b="1" i="0" u="none" strike="noStrike" baseline="0">
                    <a:solidFill>
                      <a:srgbClr val="000000"/>
                    </a:solidFill>
                    <a:latin typeface="Arial"/>
                    <a:ea typeface="Arial"/>
                    <a:cs typeface="Arial"/>
                  </a:defRPr>
                </a:pPr>
                <a:r>
                  <a:rPr lang="fr-FR"/>
                  <a:t>tonnes of nutrients</a:t>
                </a:r>
              </a:p>
            </c:rich>
          </c:tx>
          <c:layout>
            <c:manualLayout>
              <c:xMode val="edge"/>
              <c:yMode val="edge"/>
              <c:x val="6.6996459594884802E-2"/>
              <c:y val="0.11489361702127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4751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428625</xdr:colOff>
      <xdr:row>9</xdr:row>
      <xdr:rowOff>0</xdr:rowOff>
    </xdr:from>
    <xdr:to>
      <xdr:col>20</xdr:col>
      <xdr:colOff>295275</xdr:colOff>
      <xdr:row>22</xdr:row>
      <xdr:rowOff>133350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23</xdr:row>
      <xdr:rowOff>28575</xdr:rowOff>
    </xdr:from>
    <xdr:to>
      <xdr:col>14</xdr:col>
      <xdr:colOff>638175</xdr:colOff>
      <xdr:row>24</xdr:row>
      <xdr:rowOff>38100</xdr:rowOff>
    </xdr:to>
    <xdr:sp macro="" textlink="">
      <xdr:nvSpPr>
        <xdr:cNvPr id="1041" name="Text Box 17"/>
        <xdr:cNvSpPr txBox="1">
          <a:spLocks noChangeArrowheads="1"/>
        </xdr:cNvSpPr>
      </xdr:nvSpPr>
      <xdr:spPr bwMode="auto">
        <a:xfrm>
          <a:off x="4314825" y="3667125"/>
          <a:ext cx="3286125" cy="14287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aostat3.fao.org/home/E" TargetMode="External"/><Relationship Id="rId1" Type="http://schemas.openxmlformats.org/officeDocument/2006/relationships/hyperlink" Target="http://faostat3.fao.org/download/R/*/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215"/>
  <sheetViews>
    <sheetView tabSelected="1" zoomScale="85" zoomScaleNormal="85" workbookViewId="0">
      <pane ySplit="30" topLeftCell="A31" activePane="bottomLeft" state="frozenSplit"/>
      <selection pane="bottomLeft" activeCell="A31" sqref="A31"/>
    </sheetView>
  </sheetViews>
  <sheetFormatPr defaultColWidth="9.109375" defaultRowHeight="13.2" x14ac:dyDescent="0.25"/>
  <cols>
    <col min="1" max="1" width="2.44140625" style="1" customWidth="1"/>
    <col min="2" max="2" width="23.109375" style="1" customWidth="1"/>
    <col min="3" max="3" width="11.44140625" style="1" customWidth="1"/>
    <col min="4" max="4" width="1.6640625" style="1" customWidth="1"/>
    <col min="5" max="5" width="11.44140625" style="1" customWidth="1"/>
    <col min="6" max="6" width="1.6640625" style="1" customWidth="1"/>
    <col min="7" max="7" width="11.44140625" style="1" customWidth="1"/>
    <col min="8" max="8" width="1.6640625" style="1" customWidth="1"/>
    <col min="9" max="9" width="11.44140625" style="1" customWidth="1"/>
    <col min="10" max="10" width="1.6640625" style="1" customWidth="1"/>
    <col min="11" max="11" width="11.44140625" style="1" customWidth="1"/>
    <col min="12" max="12" width="1.6640625" style="1" customWidth="1"/>
    <col min="13" max="13" width="11.44140625" style="1" customWidth="1"/>
    <col min="14" max="14" width="1.6640625" style="1" customWidth="1"/>
    <col min="15" max="15" width="11.44140625" style="1" customWidth="1"/>
    <col min="16" max="16" width="1.6640625" style="1" customWidth="1"/>
    <col min="17" max="17" width="11.44140625" style="1" customWidth="1"/>
    <col min="18" max="18" width="1.6640625" style="1" customWidth="1"/>
    <col min="19" max="19" width="11.44140625" style="1" customWidth="1"/>
    <col min="20" max="20" width="1.6640625" style="1" customWidth="1"/>
    <col min="21" max="21" width="11.44140625" style="1" customWidth="1"/>
    <col min="22" max="22" width="1.6640625" style="1" customWidth="1"/>
    <col min="23" max="23" width="11.44140625" style="1" customWidth="1"/>
    <col min="24" max="24" width="1.6640625" style="1" customWidth="1"/>
    <col min="25" max="25" width="11.44140625" style="1" customWidth="1"/>
    <col min="26" max="26" width="1.6640625" style="1" customWidth="1"/>
    <col min="27" max="16384" width="9.109375" style="1"/>
  </cols>
  <sheetData>
    <row r="1" spans="2:26" ht="7.5" customHeight="1" x14ac:dyDescent="0.25"/>
    <row r="2" spans="2:26" ht="7.5" customHeight="1" x14ac:dyDescent="0.25">
      <c r="B2" s="3"/>
      <c r="C2" s="3"/>
      <c r="D2" s="3"/>
      <c r="E2" s="3"/>
      <c r="F2" s="3"/>
      <c r="G2" s="3"/>
      <c r="H2" s="3"/>
      <c r="I2" s="3"/>
      <c r="J2" s="3"/>
      <c r="K2" s="3"/>
      <c r="L2" s="3"/>
      <c r="M2" s="3"/>
      <c r="N2" s="3"/>
      <c r="O2" s="3"/>
      <c r="P2" s="3"/>
      <c r="Q2" s="3"/>
      <c r="R2" s="3"/>
      <c r="S2" s="3"/>
      <c r="T2" s="3"/>
      <c r="U2" s="3"/>
      <c r="V2" s="3"/>
      <c r="W2" s="3"/>
      <c r="X2" s="3"/>
      <c r="Y2" s="3"/>
      <c r="Z2" s="3"/>
    </row>
    <row r="3" spans="2:26" ht="19.2" x14ac:dyDescent="0.35">
      <c r="B3" s="2" t="s">
        <v>147</v>
      </c>
      <c r="C3" s="3"/>
      <c r="D3" s="3"/>
      <c r="E3" s="3"/>
      <c r="F3" s="3"/>
      <c r="G3" s="3"/>
      <c r="H3" s="3"/>
      <c r="I3" s="3"/>
      <c r="J3" s="3"/>
      <c r="K3" s="3"/>
      <c r="L3" s="3"/>
      <c r="M3" s="3"/>
      <c r="N3" s="3"/>
      <c r="O3" s="3"/>
      <c r="P3" s="3"/>
      <c r="Q3" s="3"/>
      <c r="R3" s="3"/>
      <c r="S3" s="3"/>
      <c r="T3" s="3"/>
      <c r="U3" s="3"/>
      <c r="V3" s="3"/>
      <c r="W3" s="3"/>
      <c r="X3" s="3"/>
      <c r="Y3" s="3"/>
      <c r="Z3" s="3"/>
    </row>
    <row r="4" spans="2:26" ht="6.75" customHeight="1" x14ac:dyDescent="0.35">
      <c r="B4" s="2"/>
      <c r="C4" s="3"/>
      <c r="D4" s="3"/>
      <c r="E4" s="3"/>
      <c r="F4" s="3"/>
      <c r="G4" s="3"/>
      <c r="H4" s="3"/>
      <c r="I4" s="3"/>
      <c r="J4" s="3"/>
      <c r="K4" s="3"/>
      <c r="L4" s="3"/>
      <c r="M4" s="3"/>
      <c r="N4" s="3"/>
      <c r="O4" s="3"/>
      <c r="P4" s="3"/>
      <c r="Q4" s="3"/>
      <c r="R4" s="3"/>
      <c r="S4" s="3"/>
      <c r="T4" s="3"/>
      <c r="U4" s="3"/>
      <c r="V4" s="3"/>
      <c r="W4" s="3"/>
      <c r="X4" s="3"/>
      <c r="Y4" s="3"/>
      <c r="Z4" s="3"/>
    </row>
    <row r="5" spans="2:26" ht="15.6" x14ac:dyDescent="0.3">
      <c r="B5" s="4" t="s">
        <v>184</v>
      </c>
      <c r="C5" s="3"/>
      <c r="D5" s="3"/>
      <c r="E5" s="3"/>
      <c r="F5" s="3"/>
      <c r="G5" s="3"/>
      <c r="H5" s="3"/>
      <c r="I5" s="3"/>
      <c r="J5" s="3"/>
      <c r="K5" s="33"/>
      <c r="L5" s="33"/>
      <c r="M5" s="3"/>
      <c r="N5" s="34"/>
      <c r="O5" s="34" t="s">
        <v>178</v>
      </c>
      <c r="P5" s="3"/>
      <c r="Q5" s="3"/>
      <c r="R5" s="3"/>
      <c r="S5" s="3"/>
      <c r="T5" s="3"/>
      <c r="U5" s="3"/>
      <c r="V5" s="3"/>
      <c r="W5" s="3"/>
      <c r="X5" s="3"/>
      <c r="Y5" s="3"/>
      <c r="Z5" s="3"/>
    </row>
    <row r="6" spans="2:26" ht="12.75" customHeight="1" x14ac:dyDescent="0.3">
      <c r="B6" s="4"/>
      <c r="C6" s="3"/>
      <c r="D6" s="3"/>
      <c r="E6" s="3"/>
      <c r="F6" s="3"/>
      <c r="G6" s="3"/>
      <c r="H6" s="3"/>
      <c r="I6" s="3"/>
      <c r="J6" s="3"/>
      <c r="K6" s="5"/>
      <c r="L6" s="5"/>
      <c r="M6" s="6"/>
      <c r="N6" s="6"/>
      <c r="O6" s="3"/>
      <c r="P6" s="3"/>
      <c r="Q6" s="3"/>
      <c r="R6" s="3"/>
      <c r="S6" s="3"/>
      <c r="T6" s="3"/>
      <c r="U6" s="3"/>
      <c r="V6" s="3"/>
      <c r="W6" s="3"/>
      <c r="X6" s="3"/>
      <c r="Y6" s="3"/>
      <c r="Z6" s="3"/>
    </row>
    <row r="7" spans="2:26" ht="12.75" customHeight="1" x14ac:dyDescent="0.3">
      <c r="B7" s="4"/>
      <c r="C7" s="19" t="s">
        <v>148</v>
      </c>
      <c r="D7" s="19"/>
      <c r="E7" s="3"/>
      <c r="F7" s="3"/>
      <c r="G7" s="3"/>
      <c r="H7" s="3"/>
      <c r="I7" s="3"/>
      <c r="J7" s="3"/>
      <c r="K7" s="63" t="s">
        <v>1</v>
      </c>
      <c r="L7" s="64"/>
      <c r="M7" s="65"/>
      <c r="N7" s="3"/>
      <c r="O7" s="3"/>
      <c r="P7" s="3"/>
      <c r="Q7" s="3"/>
      <c r="R7" s="3"/>
      <c r="S7" s="3"/>
      <c r="T7" s="3"/>
      <c r="U7" s="3"/>
      <c r="V7" s="3"/>
      <c r="W7" s="3"/>
      <c r="X7" s="3"/>
      <c r="Y7" s="3"/>
      <c r="Z7" s="3"/>
    </row>
    <row r="8" spans="2:26" ht="12.75" customHeight="1" thickBot="1" x14ac:dyDescent="0.35">
      <c r="B8" s="4"/>
      <c r="C8" s="3"/>
      <c r="D8" s="3"/>
      <c r="E8" s="3"/>
      <c r="F8" s="3"/>
      <c r="G8" s="3"/>
      <c r="H8" s="3"/>
      <c r="I8" s="3"/>
      <c r="J8" s="3"/>
      <c r="K8" s="5"/>
      <c r="L8" s="5"/>
      <c r="M8" s="6"/>
      <c r="N8" s="3"/>
      <c r="O8" s="3"/>
      <c r="P8" s="3"/>
      <c r="Q8" s="3"/>
      <c r="R8" s="3"/>
      <c r="S8" s="3"/>
      <c r="T8" s="3"/>
      <c r="U8" s="3"/>
      <c r="V8" s="3"/>
      <c r="W8" s="3"/>
      <c r="X8" s="3"/>
      <c r="Y8" s="3"/>
      <c r="Z8" s="3"/>
    </row>
    <row r="9" spans="2:26" ht="12.75" customHeight="1" x14ac:dyDescent="0.3">
      <c r="B9" s="4"/>
      <c r="C9" s="21"/>
      <c r="D9" s="22"/>
      <c r="E9" s="22"/>
      <c r="F9" s="22"/>
      <c r="G9" s="22"/>
      <c r="H9" s="22"/>
      <c r="I9" s="22"/>
      <c r="J9" s="22"/>
      <c r="K9" s="23"/>
      <c r="L9" s="23"/>
      <c r="M9" s="51"/>
      <c r="N9" s="51"/>
      <c r="O9" s="51"/>
      <c r="P9" s="51"/>
      <c r="Q9" s="51"/>
      <c r="R9" s="51"/>
      <c r="S9" s="51"/>
      <c r="T9" s="51"/>
      <c r="U9" s="24"/>
      <c r="V9" s="3"/>
      <c r="W9" s="3"/>
      <c r="X9" s="3"/>
      <c r="Y9" s="3"/>
      <c r="Z9" s="3"/>
    </row>
    <row r="10" spans="2:26" ht="12.75" customHeight="1" x14ac:dyDescent="0.3">
      <c r="B10" s="4"/>
      <c r="C10" s="25"/>
      <c r="D10" s="26"/>
      <c r="E10" s="26"/>
      <c r="F10" s="26"/>
      <c r="G10" s="26"/>
      <c r="H10" s="26"/>
      <c r="I10" s="26"/>
      <c r="J10" s="26"/>
      <c r="K10" s="27"/>
      <c r="L10" s="27"/>
      <c r="M10" s="52"/>
      <c r="N10" s="52"/>
      <c r="O10" s="52"/>
      <c r="P10" s="52"/>
      <c r="Q10" s="52"/>
      <c r="R10" s="52"/>
      <c r="S10" s="52"/>
      <c r="T10" s="52"/>
      <c r="U10" s="28"/>
      <c r="V10" s="3"/>
      <c r="W10" s="3"/>
      <c r="X10" s="3"/>
      <c r="Y10" s="3"/>
      <c r="Z10" s="3"/>
    </row>
    <row r="11" spans="2:26" ht="12.75" customHeight="1" x14ac:dyDescent="0.3">
      <c r="B11" s="4"/>
      <c r="C11" s="25"/>
      <c r="D11" s="26"/>
      <c r="E11" s="26"/>
      <c r="F11" s="26"/>
      <c r="G11" s="26"/>
      <c r="H11" s="26"/>
      <c r="I11" s="26"/>
      <c r="J11" s="26"/>
      <c r="K11" s="27"/>
      <c r="L11" s="27"/>
      <c r="M11" s="52"/>
      <c r="N11" s="52"/>
      <c r="O11" s="52"/>
      <c r="P11" s="52"/>
      <c r="Q11" s="52"/>
      <c r="R11" s="52"/>
      <c r="S11" s="52"/>
      <c r="T11" s="52"/>
      <c r="U11" s="28"/>
      <c r="V11" s="3"/>
      <c r="W11" s="3"/>
      <c r="X11" s="3"/>
      <c r="Y11" s="3"/>
      <c r="Z11" s="3"/>
    </row>
    <row r="12" spans="2:26" ht="12.75" customHeight="1" x14ac:dyDescent="0.3">
      <c r="B12" s="4"/>
      <c r="C12" s="25"/>
      <c r="D12" s="26"/>
      <c r="E12" s="26"/>
      <c r="F12" s="26"/>
      <c r="G12" s="26"/>
      <c r="H12" s="26"/>
      <c r="I12" s="26"/>
      <c r="J12" s="26"/>
      <c r="K12" s="27"/>
      <c r="L12" s="27"/>
      <c r="M12" s="52"/>
      <c r="N12" s="52"/>
      <c r="O12" s="52"/>
      <c r="P12" s="52"/>
      <c r="Q12" s="52"/>
      <c r="R12" s="52"/>
      <c r="S12" s="52"/>
      <c r="T12" s="52"/>
      <c r="U12" s="28"/>
      <c r="V12" s="3"/>
      <c r="W12" s="3"/>
      <c r="X12" s="3"/>
      <c r="Y12" s="3"/>
      <c r="Z12" s="3"/>
    </row>
    <row r="13" spans="2:26" ht="12.75" customHeight="1" x14ac:dyDescent="0.3">
      <c r="B13" s="4"/>
      <c r="C13" s="25"/>
      <c r="D13" s="26"/>
      <c r="E13" s="26"/>
      <c r="F13" s="26"/>
      <c r="G13" s="26"/>
      <c r="H13" s="26"/>
      <c r="I13" s="26"/>
      <c r="J13" s="26"/>
      <c r="K13" s="27"/>
      <c r="L13" s="27"/>
      <c r="M13" s="52"/>
      <c r="N13" s="52"/>
      <c r="O13" s="52"/>
      <c r="P13" s="52"/>
      <c r="Q13" s="52"/>
      <c r="R13" s="52"/>
      <c r="S13" s="52"/>
      <c r="T13" s="52"/>
      <c r="U13" s="28"/>
      <c r="V13" s="3"/>
      <c r="W13" s="3"/>
      <c r="X13" s="3"/>
      <c r="Y13" s="3"/>
      <c r="Z13" s="3"/>
    </row>
    <row r="14" spans="2:26" ht="12.75" customHeight="1" x14ac:dyDescent="0.3">
      <c r="B14" s="4"/>
      <c r="C14" s="25"/>
      <c r="D14" s="26"/>
      <c r="E14" s="26"/>
      <c r="F14" s="26"/>
      <c r="G14" s="26"/>
      <c r="H14" s="26"/>
      <c r="I14" s="26"/>
      <c r="J14" s="26"/>
      <c r="K14" s="27"/>
      <c r="L14" s="27"/>
      <c r="M14" s="52"/>
      <c r="N14" s="52"/>
      <c r="O14" s="52"/>
      <c r="P14" s="52"/>
      <c r="Q14" s="52"/>
      <c r="R14" s="52"/>
      <c r="S14" s="52"/>
      <c r="T14" s="52"/>
      <c r="U14" s="28"/>
      <c r="V14" s="3"/>
      <c r="W14" s="3"/>
      <c r="X14" s="3"/>
      <c r="Y14" s="3"/>
      <c r="Z14" s="3"/>
    </row>
    <row r="15" spans="2:26" ht="12.75" customHeight="1" x14ac:dyDescent="0.3">
      <c r="B15" s="4"/>
      <c r="C15" s="25"/>
      <c r="D15" s="26"/>
      <c r="E15" s="26"/>
      <c r="F15" s="26"/>
      <c r="G15" s="26"/>
      <c r="H15" s="26"/>
      <c r="I15" s="26"/>
      <c r="J15" s="26"/>
      <c r="K15" s="27"/>
      <c r="L15" s="27"/>
      <c r="M15" s="52"/>
      <c r="N15" s="52"/>
      <c r="O15" s="52"/>
      <c r="P15" s="52"/>
      <c r="Q15" s="52"/>
      <c r="R15" s="52"/>
      <c r="S15" s="52"/>
      <c r="T15" s="52"/>
      <c r="U15" s="28"/>
      <c r="V15" s="3"/>
      <c r="W15" s="3"/>
      <c r="X15" s="3"/>
      <c r="Y15" s="3"/>
      <c r="Z15" s="3"/>
    </row>
    <row r="16" spans="2:26" ht="12.75" customHeight="1" x14ac:dyDescent="0.3">
      <c r="B16" s="4"/>
      <c r="C16" s="25"/>
      <c r="D16" s="26"/>
      <c r="E16" s="26"/>
      <c r="F16" s="26"/>
      <c r="G16" s="26"/>
      <c r="H16" s="26"/>
      <c r="I16" s="26"/>
      <c r="J16" s="26"/>
      <c r="K16" s="27"/>
      <c r="L16" s="27"/>
      <c r="M16" s="52"/>
      <c r="N16" s="52"/>
      <c r="O16" s="52"/>
      <c r="P16" s="52"/>
      <c r="Q16" s="52"/>
      <c r="R16" s="52"/>
      <c r="S16" s="52"/>
      <c r="T16" s="52"/>
      <c r="U16" s="28"/>
      <c r="V16" s="3"/>
      <c r="W16" s="3"/>
      <c r="X16" s="3"/>
      <c r="Y16" s="3"/>
      <c r="Z16" s="3"/>
    </row>
    <row r="17" spans="1:26" ht="12.75" customHeight="1" x14ac:dyDescent="0.3">
      <c r="B17" s="4"/>
      <c r="C17" s="25"/>
      <c r="D17" s="26"/>
      <c r="E17" s="26"/>
      <c r="F17" s="26"/>
      <c r="G17" s="26"/>
      <c r="H17" s="26"/>
      <c r="I17" s="26"/>
      <c r="J17" s="26"/>
      <c r="K17" s="27"/>
      <c r="L17" s="27"/>
      <c r="M17" s="52"/>
      <c r="N17" s="52"/>
      <c r="O17" s="52"/>
      <c r="P17" s="52"/>
      <c r="Q17" s="52"/>
      <c r="R17" s="52"/>
      <c r="S17" s="52"/>
      <c r="T17" s="52"/>
      <c r="U17" s="28"/>
      <c r="V17" s="3"/>
      <c r="W17" s="3"/>
      <c r="X17" s="3"/>
      <c r="Y17" s="3"/>
      <c r="Z17" s="3"/>
    </row>
    <row r="18" spans="1:26" ht="12.75" customHeight="1" x14ac:dyDescent="0.3">
      <c r="B18" s="4"/>
      <c r="C18" s="25"/>
      <c r="D18" s="26"/>
      <c r="E18" s="26"/>
      <c r="F18" s="26"/>
      <c r="G18" s="26"/>
      <c r="H18" s="26"/>
      <c r="I18" s="26"/>
      <c r="J18" s="26"/>
      <c r="K18" s="27"/>
      <c r="L18" s="27"/>
      <c r="M18" s="52"/>
      <c r="N18" s="52"/>
      <c r="O18" s="52"/>
      <c r="P18" s="52"/>
      <c r="Q18" s="52"/>
      <c r="R18" s="52"/>
      <c r="S18" s="52"/>
      <c r="T18" s="52"/>
      <c r="U18" s="28"/>
      <c r="V18" s="3"/>
      <c r="W18" s="3"/>
      <c r="X18" s="3"/>
      <c r="Y18" s="3"/>
      <c r="Z18" s="3"/>
    </row>
    <row r="19" spans="1:26" ht="12.75" customHeight="1" x14ac:dyDescent="0.3">
      <c r="B19" s="4"/>
      <c r="C19" s="25"/>
      <c r="D19" s="26"/>
      <c r="E19" s="26"/>
      <c r="F19" s="26"/>
      <c r="G19" s="26"/>
      <c r="H19" s="26"/>
      <c r="I19" s="26"/>
      <c r="J19" s="26"/>
      <c r="K19" s="27"/>
      <c r="L19" s="27"/>
      <c r="M19" s="52"/>
      <c r="N19" s="52"/>
      <c r="O19" s="52"/>
      <c r="P19" s="52"/>
      <c r="Q19" s="52"/>
      <c r="R19" s="52"/>
      <c r="S19" s="52"/>
      <c r="T19" s="52"/>
      <c r="U19" s="28"/>
      <c r="V19" s="3"/>
      <c r="W19" s="3"/>
      <c r="X19" s="3"/>
      <c r="Y19" s="3"/>
      <c r="Z19" s="3"/>
    </row>
    <row r="20" spans="1:26" ht="12.75" customHeight="1" x14ac:dyDescent="0.3">
      <c r="B20" s="4"/>
      <c r="C20" s="25"/>
      <c r="D20" s="26"/>
      <c r="E20" s="26"/>
      <c r="F20" s="26"/>
      <c r="G20" s="26"/>
      <c r="H20" s="26"/>
      <c r="I20" s="26"/>
      <c r="J20" s="26"/>
      <c r="K20" s="27"/>
      <c r="L20" s="27"/>
      <c r="M20" s="52"/>
      <c r="N20" s="52"/>
      <c r="O20" s="52"/>
      <c r="P20" s="52"/>
      <c r="Q20" s="52"/>
      <c r="R20" s="52"/>
      <c r="S20" s="52"/>
      <c r="T20" s="52"/>
      <c r="U20" s="28"/>
      <c r="V20" s="3"/>
      <c r="W20" s="3"/>
      <c r="X20" s="3"/>
      <c r="Y20" s="3"/>
      <c r="Z20" s="3"/>
    </row>
    <row r="21" spans="1:26" ht="12.75" customHeight="1" x14ac:dyDescent="0.3">
      <c r="B21" s="4"/>
      <c r="C21" s="25"/>
      <c r="D21" s="26"/>
      <c r="E21" s="26"/>
      <c r="F21" s="26"/>
      <c r="G21" s="26"/>
      <c r="H21" s="26"/>
      <c r="I21" s="26"/>
      <c r="J21" s="26"/>
      <c r="K21" s="27"/>
      <c r="L21" s="27"/>
      <c r="M21" s="52"/>
      <c r="N21" s="52"/>
      <c r="O21" s="52"/>
      <c r="P21" s="52"/>
      <c r="Q21" s="52"/>
      <c r="R21" s="52"/>
      <c r="S21" s="52"/>
      <c r="T21" s="52"/>
      <c r="U21" s="28"/>
      <c r="V21" s="3"/>
      <c r="W21" s="3"/>
      <c r="X21" s="3"/>
      <c r="Y21" s="3"/>
      <c r="Z21" s="3"/>
    </row>
    <row r="22" spans="1:26" ht="12.75" customHeight="1" x14ac:dyDescent="0.3">
      <c r="B22" s="4"/>
      <c r="C22" s="25"/>
      <c r="D22" s="26"/>
      <c r="E22" s="26"/>
      <c r="F22" s="26"/>
      <c r="G22" s="26"/>
      <c r="H22" s="26"/>
      <c r="I22" s="26"/>
      <c r="J22" s="26"/>
      <c r="K22" s="27"/>
      <c r="L22" s="27"/>
      <c r="M22" s="52"/>
      <c r="N22" s="52"/>
      <c r="O22" s="52"/>
      <c r="P22" s="52"/>
      <c r="Q22" s="52"/>
      <c r="R22" s="52"/>
      <c r="S22" s="52"/>
      <c r="T22" s="52"/>
      <c r="U22" s="28"/>
      <c r="V22" s="3"/>
      <c r="W22" s="3"/>
      <c r="X22" s="3"/>
      <c r="Y22" s="3"/>
      <c r="Z22" s="3"/>
    </row>
    <row r="23" spans="1:26" ht="12.75" customHeight="1" x14ac:dyDescent="0.3">
      <c r="B23" s="4"/>
      <c r="C23" s="25"/>
      <c r="D23" s="26"/>
      <c r="E23" s="26"/>
      <c r="F23" s="26"/>
      <c r="G23" s="26"/>
      <c r="H23" s="26"/>
      <c r="I23" s="26"/>
      <c r="J23" s="26"/>
      <c r="K23" s="27"/>
      <c r="L23" s="27"/>
      <c r="M23" s="52"/>
      <c r="N23" s="52"/>
      <c r="O23" s="52"/>
      <c r="P23" s="52"/>
      <c r="Q23" s="52"/>
      <c r="R23" s="52"/>
      <c r="S23" s="52"/>
      <c r="T23" s="52"/>
      <c r="U23" s="28"/>
      <c r="V23" s="3"/>
      <c r="W23" s="3"/>
      <c r="X23" s="3"/>
      <c r="Y23" s="3"/>
      <c r="Z23" s="3"/>
    </row>
    <row r="24" spans="1:26" ht="10.5" customHeight="1" x14ac:dyDescent="0.3">
      <c r="B24" s="4"/>
      <c r="C24" s="25"/>
      <c r="D24" s="26"/>
      <c r="E24" s="26"/>
      <c r="F24" s="26"/>
      <c r="G24" s="26"/>
      <c r="H24" s="26"/>
      <c r="I24" s="26"/>
      <c r="J24" s="26"/>
      <c r="K24" s="27"/>
      <c r="L24" s="27"/>
      <c r="M24" s="52"/>
      <c r="N24" s="52"/>
      <c r="O24" s="52"/>
      <c r="P24" s="52"/>
      <c r="Q24" s="52"/>
      <c r="R24" s="52"/>
      <c r="S24" s="52"/>
      <c r="T24" s="52"/>
      <c r="U24" s="28"/>
      <c r="V24" s="3"/>
      <c r="W24" s="3"/>
      <c r="X24" s="3"/>
      <c r="Y24" s="3"/>
      <c r="Z24" s="3"/>
    </row>
    <row r="25" spans="1:26" ht="7.5" customHeight="1" thickBot="1" x14ac:dyDescent="0.35">
      <c r="B25" s="4"/>
      <c r="C25" s="29"/>
      <c r="D25" s="30"/>
      <c r="E25" s="30"/>
      <c r="F25" s="30"/>
      <c r="G25" s="30"/>
      <c r="H25" s="30"/>
      <c r="I25" s="30"/>
      <c r="J25" s="30"/>
      <c r="K25" s="31"/>
      <c r="L25" s="31"/>
      <c r="M25" s="53"/>
      <c r="N25" s="53"/>
      <c r="O25" s="53"/>
      <c r="P25" s="53"/>
      <c r="Q25" s="53"/>
      <c r="R25" s="53"/>
      <c r="S25" s="53"/>
      <c r="T25" s="53"/>
      <c r="U25" s="32"/>
      <c r="V25" s="3"/>
      <c r="W25" s="3"/>
      <c r="X25" s="3"/>
      <c r="Y25" s="3"/>
      <c r="Z25" s="3"/>
    </row>
    <row r="26" spans="1:26" ht="12.75" customHeight="1" x14ac:dyDescent="0.3">
      <c r="B26" s="4"/>
      <c r="C26" s="3"/>
      <c r="D26" s="3"/>
      <c r="E26" s="3"/>
      <c r="F26" s="3"/>
      <c r="G26" s="3"/>
      <c r="H26" s="3"/>
      <c r="I26" s="3"/>
      <c r="J26" s="3"/>
      <c r="K26" s="5"/>
      <c r="L26" s="5"/>
      <c r="M26" s="6"/>
      <c r="N26" s="6"/>
      <c r="O26" s="3"/>
      <c r="P26" s="3"/>
      <c r="Q26" s="3"/>
      <c r="R26" s="3"/>
      <c r="S26" s="3"/>
      <c r="T26" s="3"/>
      <c r="U26" s="3"/>
      <c r="V26" s="3"/>
      <c r="W26" s="3"/>
      <c r="X26" s="3"/>
      <c r="Y26" s="3"/>
      <c r="Z26" s="3"/>
    </row>
    <row r="27" spans="1:26" s="18" customFormat="1" ht="3.75" customHeight="1" x14ac:dyDescent="0.25">
      <c r="B27" s="20" t="s">
        <v>150</v>
      </c>
      <c r="C27" s="60">
        <v>2002</v>
      </c>
      <c r="D27" s="60"/>
      <c r="E27" s="60">
        <v>2003</v>
      </c>
      <c r="F27" s="60"/>
      <c r="G27" s="60">
        <v>2004</v>
      </c>
      <c r="H27" s="60"/>
      <c r="I27" s="60">
        <v>2005</v>
      </c>
      <c r="J27" s="60"/>
      <c r="K27" s="60">
        <v>2006</v>
      </c>
      <c r="L27" s="60"/>
      <c r="M27" s="60">
        <v>2007</v>
      </c>
      <c r="N27" s="60"/>
      <c r="O27" s="61">
        <v>2008</v>
      </c>
      <c r="P27" s="62"/>
      <c r="Q27" s="61">
        <v>2009</v>
      </c>
      <c r="R27" s="62"/>
      <c r="S27" s="61">
        <v>2010</v>
      </c>
      <c r="T27" s="62"/>
      <c r="U27" s="61">
        <v>2011</v>
      </c>
      <c r="V27" s="62"/>
      <c r="W27" s="61">
        <v>2012</v>
      </c>
      <c r="X27" s="62"/>
      <c r="Y27" s="61">
        <v>2013</v>
      </c>
      <c r="Z27" s="62"/>
    </row>
    <row r="28" spans="1:26" s="18" customFormat="1" ht="2.25" customHeight="1" x14ac:dyDescent="0.25">
      <c r="B28" s="20"/>
      <c r="C28" s="60">
        <f>VLOOKUP(K7,A31:O194,3,TRUE)</f>
        <v>0</v>
      </c>
      <c r="D28" s="60"/>
      <c r="E28" s="60">
        <f>VLOOKUP(K7,A31:O194,5,TRUE)</f>
        <v>0</v>
      </c>
      <c r="F28" s="60"/>
      <c r="G28" s="60">
        <f>VLOOKUP(K7,A31:O194,7,TRUE)</f>
        <v>0</v>
      </c>
      <c r="H28" s="60"/>
      <c r="I28" s="60">
        <f>VLOOKUP(K7,A31:O194,9,TRUE)</f>
        <v>0</v>
      </c>
      <c r="J28" s="60"/>
      <c r="K28" s="60">
        <f>VLOOKUP(K7,A31:O194,11,TRUE)</f>
        <v>0</v>
      </c>
      <c r="L28" s="60"/>
      <c r="M28" s="60">
        <f>VLOOKUP(K7,A31:O194,13,TRUE)</f>
        <v>0</v>
      </c>
      <c r="N28" s="60"/>
      <c r="O28" s="60">
        <f>VLOOKUP(K7,A31:O194,15,TRUE)</f>
        <v>0</v>
      </c>
      <c r="P28" s="60"/>
      <c r="Q28" s="60">
        <f>VLOOKUP(K7,A31:Y194,17,TRUE)</f>
        <v>0</v>
      </c>
      <c r="R28" s="60"/>
      <c r="S28" s="60">
        <f>VLOOKUP(K7,A31:Y194,19,TRUE)</f>
        <v>0</v>
      </c>
      <c r="T28" s="60"/>
      <c r="U28" s="60">
        <f>VLOOKUP(K7,A31:Y194,21,TRUE)</f>
        <v>0</v>
      </c>
      <c r="V28" s="60"/>
      <c r="W28" s="60">
        <f>VLOOKUP(K7,A31:Y194,23,TRUE)</f>
        <v>0</v>
      </c>
      <c r="X28" s="60"/>
      <c r="Y28" s="60">
        <f>VLOOKUP(K7,A31:Y194,25,TRUE)</f>
        <v>0</v>
      </c>
      <c r="Z28" s="62"/>
    </row>
    <row r="29" spans="1:26" x14ac:dyDescent="0.25">
      <c r="B29" s="7" t="s">
        <v>149</v>
      </c>
      <c r="C29" s="8">
        <v>2002</v>
      </c>
      <c r="D29" s="8"/>
      <c r="E29" s="8">
        <v>2003</v>
      </c>
      <c r="F29" s="8"/>
      <c r="G29" s="8">
        <v>2004</v>
      </c>
      <c r="H29" s="8"/>
      <c r="I29" s="8">
        <v>2005</v>
      </c>
      <c r="J29" s="8"/>
      <c r="K29" s="8">
        <v>2006</v>
      </c>
      <c r="L29" s="8"/>
      <c r="M29" s="8">
        <v>2007</v>
      </c>
      <c r="N29" s="8"/>
      <c r="O29" s="8">
        <v>2008</v>
      </c>
      <c r="P29" s="9"/>
      <c r="Q29" s="8">
        <v>2009</v>
      </c>
      <c r="R29" s="8"/>
      <c r="S29" s="8">
        <v>2010</v>
      </c>
      <c r="T29" s="9"/>
      <c r="U29" s="8">
        <v>2011</v>
      </c>
      <c r="V29" s="8"/>
      <c r="W29" s="8">
        <v>2012</v>
      </c>
      <c r="X29" s="9"/>
      <c r="Y29" s="8">
        <v>2013</v>
      </c>
      <c r="Z29" s="8"/>
    </row>
    <row r="30" spans="1:26" x14ac:dyDescent="0.25">
      <c r="B30" s="10"/>
      <c r="C30" s="67" t="s">
        <v>0</v>
      </c>
      <c r="D30" s="67"/>
      <c r="E30" s="67"/>
      <c r="F30" s="67"/>
      <c r="G30" s="67"/>
      <c r="H30" s="67"/>
      <c r="I30" s="67"/>
      <c r="J30" s="67"/>
      <c r="K30" s="67"/>
      <c r="L30" s="67"/>
      <c r="M30" s="67"/>
      <c r="N30" s="67"/>
      <c r="O30" s="67"/>
      <c r="P30" s="67"/>
      <c r="Q30" s="67"/>
      <c r="R30" s="67"/>
      <c r="S30" s="67"/>
      <c r="T30" s="67"/>
      <c r="U30" s="67"/>
      <c r="V30" s="67"/>
      <c r="W30" s="67"/>
      <c r="X30" s="67"/>
      <c r="Y30" s="67"/>
      <c r="Z30" s="67"/>
    </row>
    <row r="31" spans="1:26" ht="15" x14ac:dyDescent="0.25">
      <c r="A31" s="38" t="s">
        <v>1</v>
      </c>
      <c r="B31" s="45" t="s">
        <v>1</v>
      </c>
      <c r="C31" s="46">
        <v>0</v>
      </c>
      <c r="D31" s="47"/>
      <c r="E31" s="46">
        <v>0</v>
      </c>
      <c r="F31" s="47"/>
      <c r="G31" s="46">
        <v>0</v>
      </c>
      <c r="H31" s="47"/>
      <c r="I31" s="46">
        <v>0</v>
      </c>
      <c r="J31" s="47"/>
      <c r="K31" s="46">
        <v>0</v>
      </c>
      <c r="L31" s="47"/>
      <c r="M31" s="46">
        <v>0</v>
      </c>
      <c r="N31" s="47"/>
      <c r="O31" s="46">
        <v>0</v>
      </c>
      <c r="P31" s="49"/>
      <c r="Q31" s="46">
        <v>0</v>
      </c>
      <c r="R31" s="49"/>
      <c r="S31" s="46">
        <v>0</v>
      </c>
      <c r="T31" s="49"/>
      <c r="U31" s="46">
        <v>0</v>
      </c>
      <c r="V31" s="49"/>
      <c r="W31" s="46">
        <v>0</v>
      </c>
      <c r="X31" s="49"/>
      <c r="Y31" s="46">
        <v>0</v>
      </c>
      <c r="Z31" s="49" t="s">
        <v>157</v>
      </c>
    </row>
    <row r="32" spans="1:26" ht="15" x14ac:dyDescent="0.25">
      <c r="A32" s="38" t="s">
        <v>3</v>
      </c>
      <c r="B32" s="45" t="s">
        <v>3</v>
      </c>
      <c r="C32" s="46">
        <v>0</v>
      </c>
      <c r="D32" s="47"/>
      <c r="E32" s="46">
        <v>0</v>
      </c>
      <c r="F32" s="47"/>
      <c r="G32" s="46">
        <v>0.13458110516934046</v>
      </c>
      <c r="H32" s="47"/>
      <c r="I32" s="46">
        <v>0.13834726090993502</v>
      </c>
      <c r="J32" s="47"/>
      <c r="K32" s="46">
        <v>0.16875000000000001</v>
      </c>
      <c r="L32" s="47"/>
      <c r="M32" s="46">
        <v>0.38784629133154602</v>
      </c>
      <c r="N32" s="47"/>
      <c r="O32" s="46">
        <v>0.47840812870448773</v>
      </c>
      <c r="P32" s="50"/>
      <c r="Q32" s="46">
        <v>0.27470240572712895</v>
      </c>
      <c r="R32" s="50"/>
      <c r="S32" s="46">
        <v>2.4340298010488639</v>
      </c>
      <c r="T32" s="50"/>
      <c r="U32" s="46">
        <v>0.30807660283097421</v>
      </c>
      <c r="V32" s="50"/>
      <c r="W32" s="46">
        <v>0.42037792391575796</v>
      </c>
      <c r="X32" s="50"/>
      <c r="Y32" s="46">
        <v>0.44470647688031673</v>
      </c>
      <c r="Z32" s="50"/>
    </row>
    <row r="33" spans="1:27" ht="15" x14ac:dyDescent="0.25">
      <c r="A33" s="38" t="s">
        <v>4</v>
      </c>
      <c r="B33" s="45" t="s">
        <v>4</v>
      </c>
      <c r="C33" s="46">
        <v>0.53358424288044159</v>
      </c>
      <c r="D33" s="47"/>
      <c r="E33" s="46">
        <v>0.54072475861844305</v>
      </c>
      <c r="F33" s="47"/>
      <c r="G33" s="46">
        <v>0.61978369182160653</v>
      </c>
      <c r="H33" s="47"/>
      <c r="I33" s="46">
        <v>0.46640460071340178</v>
      </c>
      <c r="J33" s="47"/>
      <c r="K33" s="46">
        <v>0.56921881450183331</v>
      </c>
      <c r="L33" s="47"/>
      <c r="M33" s="46">
        <v>0.55095510520702029</v>
      </c>
      <c r="N33" s="47"/>
      <c r="O33" s="46">
        <v>0.49308867317049554</v>
      </c>
      <c r="P33" s="49"/>
      <c r="Q33" s="46">
        <v>0.46215563073948768</v>
      </c>
      <c r="R33" s="49"/>
      <c r="S33" s="46">
        <v>0.69879634553100978</v>
      </c>
      <c r="T33" s="49"/>
      <c r="U33" s="46">
        <v>0.75985792983473466</v>
      </c>
      <c r="V33" s="49"/>
      <c r="W33" s="46">
        <v>0.83343216898892203</v>
      </c>
      <c r="X33" s="49"/>
      <c r="Y33" s="46">
        <v>0.62150568985442045</v>
      </c>
      <c r="Z33" s="49"/>
    </row>
    <row r="34" spans="1:27" ht="15" x14ac:dyDescent="0.25">
      <c r="A34" s="38" t="s">
        <v>5</v>
      </c>
      <c r="B34" s="45" t="s">
        <v>5</v>
      </c>
      <c r="C34" s="46">
        <v>2.4046001045478306E-2</v>
      </c>
      <c r="D34" s="47"/>
      <c r="E34" s="46">
        <v>4.6101753776697341E-2</v>
      </c>
      <c r="F34" s="47"/>
      <c r="G34" s="46">
        <v>6.9890606007987494E-2</v>
      </c>
      <c r="H34" s="47"/>
      <c r="I34" s="46">
        <v>3.9538114255947214E-2</v>
      </c>
      <c r="J34" s="47"/>
      <c r="K34" s="46">
        <v>7.0480986282340688E-2</v>
      </c>
      <c r="L34" s="47"/>
      <c r="M34" s="46">
        <v>5.6300918703414804E-2</v>
      </c>
      <c r="N34" s="47"/>
      <c r="O34" s="46">
        <v>0.27722308892355696</v>
      </c>
      <c r="P34" s="49"/>
      <c r="Q34" s="46">
        <v>0.10849202264539372</v>
      </c>
      <c r="R34" s="49"/>
      <c r="S34" s="46">
        <v>0.14668607638294229</v>
      </c>
      <c r="T34" s="49"/>
      <c r="U34" s="46">
        <v>0.14765214443125954</v>
      </c>
      <c r="V34" s="49"/>
      <c r="W34" s="46">
        <v>0.19630445838277674</v>
      </c>
      <c r="X34" s="49"/>
      <c r="Y34" s="46">
        <v>0.23904375739145126</v>
      </c>
      <c r="Z34" s="49"/>
    </row>
    <row r="35" spans="1:27" ht="15" x14ac:dyDescent="0.25">
      <c r="A35" s="38" t="s">
        <v>152</v>
      </c>
      <c r="B35" s="45" t="s">
        <v>152</v>
      </c>
      <c r="C35" s="46">
        <v>2.5555555555555554</v>
      </c>
      <c r="D35" s="47"/>
      <c r="E35" s="46">
        <v>4.666666666666667</v>
      </c>
      <c r="F35" s="47"/>
      <c r="G35" s="46">
        <v>1.7777777777777777</v>
      </c>
      <c r="H35" s="47"/>
      <c r="I35" s="46">
        <v>0.1111111111111111</v>
      </c>
      <c r="J35" s="47"/>
      <c r="K35" s="46">
        <v>0.44444444444444442</v>
      </c>
      <c r="L35" s="47"/>
      <c r="M35" s="46">
        <v>0</v>
      </c>
      <c r="N35" s="47"/>
      <c r="O35" s="46">
        <v>0</v>
      </c>
      <c r="P35" s="49"/>
      <c r="Q35" s="46">
        <v>1.6666666666666667</v>
      </c>
      <c r="R35" s="49"/>
      <c r="S35" s="46">
        <v>0.44444444444444442</v>
      </c>
      <c r="T35" s="49"/>
      <c r="U35" s="46">
        <v>0.22222222222222221</v>
      </c>
      <c r="V35" s="49"/>
      <c r="W35" s="46">
        <v>0.44444444444444442</v>
      </c>
      <c r="X35" s="49"/>
      <c r="Y35" s="46">
        <v>0.77777777777777779</v>
      </c>
      <c r="Z35" s="49"/>
    </row>
    <row r="36" spans="1:27" ht="15" x14ac:dyDescent="0.25">
      <c r="A36" s="38" t="s">
        <v>6</v>
      </c>
      <c r="B36" s="39" t="s">
        <v>6</v>
      </c>
      <c r="C36" s="40">
        <v>0.16454043974827132</v>
      </c>
      <c r="D36" s="41"/>
      <c r="E36" s="40">
        <v>0.29677537657535136</v>
      </c>
      <c r="F36" s="41"/>
      <c r="G36" s="40">
        <v>0.24009825449402658</v>
      </c>
      <c r="H36" s="41"/>
      <c r="I36" s="40">
        <v>0.31853988642754766</v>
      </c>
      <c r="J36" s="41"/>
      <c r="K36" s="40">
        <v>0.2646204218165325</v>
      </c>
      <c r="L36" s="41"/>
      <c r="M36" s="40">
        <v>0.32671679406802606</v>
      </c>
      <c r="N36" s="41"/>
      <c r="O36" s="40">
        <v>0.30069110847699654</v>
      </c>
      <c r="P36" s="42"/>
      <c r="Q36" s="40">
        <v>9.8997162568153996E-2</v>
      </c>
      <c r="R36" s="42"/>
      <c r="S36" s="40">
        <v>0.22520867094744407</v>
      </c>
      <c r="T36" s="42"/>
      <c r="U36" s="40">
        <v>0.2423978797013778</v>
      </c>
      <c r="V36" s="42"/>
      <c r="W36" s="40">
        <v>0.30308065445482196</v>
      </c>
      <c r="X36" s="42"/>
      <c r="Y36" s="40">
        <v>0.27640935931205973</v>
      </c>
      <c r="Z36" s="42"/>
    </row>
    <row r="37" spans="1:27" ht="15" x14ac:dyDescent="0.25">
      <c r="A37" s="38" t="s">
        <v>7</v>
      </c>
      <c r="B37" s="39" t="s">
        <v>7</v>
      </c>
      <c r="C37" s="40">
        <v>0</v>
      </c>
      <c r="D37" s="41"/>
      <c r="E37" s="40">
        <v>3.4626038781163434E-3</v>
      </c>
      <c r="F37" s="41"/>
      <c r="G37" s="40">
        <v>3.3222591362126247E-3</v>
      </c>
      <c r="H37" s="41"/>
      <c r="I37" s="40">
        <v>2.5545171339563862E-2</v>
      </c>
      <c r="J37" s="41"/>
      <c r="K37" s="40">
        <v>5.1241175130949668E-3</v>
      </c>
      <c r="L37" s="41"/>
      <c r="M37" s="40">
        <v>2.1119926936468976E-2</v>
      </c>
      <c r="N37" s="41"/>
      <c r="O37" s="40">
        <v>3.4911005551422195E-2</v>
      </c>
      <c r="P37" s="42"/>
      <c r="Q37" s="40">
        <v>0</v>
      </c>
      <c r="R37" s="42">
        <v>1</v>
      </c>
      <c r="S37" s="40">
        <v>1.9596541786743516E-2</v>
      </c>
      <c r="T37" s="42"/>
      <c r="U37" s="40">
        <v>4.2989223249514166E-2</v>
      </c>
      <c r="V37" s="42"/>
      <c r="W37" s="40">
        <v>0.21628045157456921</v>
      </c>
      <c r="X37" s="42"/>
      <c r="Y37" s="40">
        <v>8.8579751501099827E-2</v>
      </c>
      <c r="Z37" s="42"/>
    </row>
    <row r="38" spans="1:27" ht="15" x14ac:dyDescent="0.25">
      <c r="A38" s="38" t="s">
        <v>8</v>
      </c>
      <c r="B38" s="39" t="s">
        <v>8</v>
      </c>
      <c r="C38" s="40">
        <v>0.48232662192393738</v>
      </c>
      <c r="D38" s="41"/>
      <c r="E38" s="40">
        <v>0.50216154721274175</v>
      </c>
      <c r="F38" s="41"/>
      <c r="G38" s="40">
        <v>0.58780759355615642</v>
      </c>
      <c r="H38" s="41"/>
      <c r="I38" s="40">
        <v>0.49870942089053327</v>
      </c>
      <c r="J38" s="41"/>
      <c r="K38" s="40">
        <v>0.51388170374202446</v>
      </c>
      <c r="L38" s="41"/>
      <c r="M38" s="40">
        <v>0.53425910038571012</v>
      </c>
      <c r="N38" s="41"/>
      <c r="O38" s="40">
        <v>0.51187668948064646</v>
      </c>
      <c r="P38" s="42"/>
      <c r="Q38" s="40">
        <v>0.38334690205339966</v>
      </c>
      <c r="R38" s="42"/>
      <c r="S38" s="40">
        <v>0.41672938933212905</v>
      </c>
      <c r="T38" s="42"/>
      <c r="U38" s="40">
        <v>0.43839885801491241</v>
      </c>
      <c r="V38" s="42"/>
      <c r="W38" s="40">
        <v>0.48513838125255876</v>
      </c>
      <c r="X38" s="42"/>
      <c r="Y38" s="40">
        <v>0.54092466932062377</v>
      </c>
      <c r="Z38" s="42"/>
    </row>
    <row r="39" spans="1:27" ht="15" x14ac:dyDescent="0.25">
      <c r="A39" s="38" t="s">
        <v>9</v>
      </c>
      <c r="B39" s="39" t="s">
        <v>9</v>
      </c>
      <c r="C39" s="40">
        <v>22.456577892580388</v>
      </c>
      <c r="D39" s="41"/>
      <c r="E39" s="40">
        <v>22.489559309356103</v>
      </c>
      <c r="F39" s="41"/>
      <c r="G39" s="40">
        <v>14.75731137871713</v>
      </c>
      <c r="H39" s="41"/>
      <c r="I39" s="40">
        <v>14.439684952328312</v>
      </c>
      <c r="J39" s="41"/>
      <c r="K39" s="40">
        <v>14.260899666812964</v>
      </c>
      <c r="L39" s="41"/>
      <c r="M39" s="40">
        <v>12.619735206634058</v>
      </c>
      <c r="N39" s="41"/>
      <c r="O39" s="40">
        <v>11.509151102504841</v>
      </c>
      <c r="P39" s="42"/>
      <c r="Q39" s="40">
        <v>5.0989355040701314</v>
      </c>
      <c r="R39" s="42"/>
      <c r="S39" s="40">
        <v>11.990668203126717</v>
      </c>
      <c r="T39" s="42"/>
      <c r="U39" s="40">
        <v>9.8908768521225721</v>
      </c>
      <c r="V39" s="42"/>
      <c r="W39" s="40">
        <v>9.9513175228485409</v>
      </c>
      <c r="X39" s="42"/>
      <c r="Y39" s="40">
        <v>9.985829632236161</v>
      </c>
      <c r="Z39" s="42"/>
    </row>
    <row r="40" spans="1:27" ht="15" x14ac:dyDescent="0.25">
      <c r="A40" s="38" t="s">
        <v>10</v>
      </c>
      <c r="B40" s="39" t="s">
        <v>10</v>
      </c>
      <c r="C40" s="40">
        <v>0.39073531581276744</v>
      </c>
      <c r="D40" s="41"/>
      <c r="E40" s="40">
        <v>0.25217683927144235</v>
      </c>
      <c r="F40" s="41"/>
      <c r="G40" s="40">
        <v>0.42987234221539888</v>
      </c>
      <c r="H40" s="41"/>
      <c r="I40" s="40">
        <v>0.80632959273735971</v>
      </c>
      <c r="J40" s="41"/>
      <c r="K40" s="40">
        <v>0.44259882253994953</v>
      </c>
      <c r="L40" s="41"/>
      <c r="M40" s="40">
        <v>0.33995584988962474</v>
      </c>
      <c r="N40" s="41"/>
      <c r="O40" s="40">
        <v>0.6828263291777914</v>
      </c>
      <c r="P40" s="42"/>
      <c r="Q40" s="40">
        <v>0.6697076072562167</v>
      </c>
      <c r="R40" s="42"/>
      <c r="S40" s="40">
        <v>0.79969791054795669</v>
      </c>
      <c r="T40" s="42"/>
      <c r="U40" s="40">
        <v>0.78470023276784029</v>
      </c>
      <c r="V40" s="42"/>
      <c r="W40" s="40">
        <v>0.6186691273619529</v>
      </c>
      <c r="X40" s="42"/>
      <c r="Y40" s="40">
        <v>0.59583211036102135</v>
      </c>
      <c r="Z40" s="42"/>
    </row>
    <row r="41" spans="1:27" s="36" customFormat="1" ht="15" x14ac:dyDescent="0.25">
      <c r="A41" s="38" t="s">
        <v>11</v>
      </c>
      <c r="B41" s="45" t="s">
        <v>11</v>
      </c>
      <c r="C41" s="46">
        <v>8.804347826086957</v>
      </c>
      <c r="D41" s="47"/>
      <c r="E41" s="46">
        <v>10.112359550561797</v>
      </c>
      <c r="F41" s="47"/>
      <c r="G41" s="46">
        <v>0</v>
      </c>
      <c r="H41" s="47"/>
      <c r="I41" s="46">
        <v>20.459770114942529</v>
      </c>
      <c r="J41" s="47"/>
      <c r="K41" s="46">
        <v>4.6783625730994149</v>
      </c>
      <c r="L41" s="47"/>
      <c r="M41" s="46">
        <v>7.2619047619047619</v>
      </c>
      <c r="N41" s="47"/>
      <c r="O41" s="46">
        <v>14.146341463414636</v>
      </c>
      <c r="P41" s="49"/>
      <c r="Q41" s="46">
        <v>6.9377990430622019</v>
      </c>
      <c r="R41" s="49"/>
      <c r="S41" s="46">
        <v>16.976744186046513</v>
      </c>
      <c r="T41" s="49"/>
      <c r="U41" s="46">
        <v>148.25581395348837</v>
      </c>
      <c r="V41" s="49"/>
      <c r="W41" s="46">
        <v>218.02325581395351</v>
      </c>
      <c r="X41" s="49"/>
      <c r="Y41" s="46">
        <v>156.97674418604652</v>
      </c>
      <c r="Z41" s="49"/>
      <c r="AA41" s="1"/>
    </row>
    <row r="42" spans="1:27" ht="15" x14ac:dyDescent="0.25">
      <c r="A42" s="38" t="s">
        <v>12</v>
      </c>
      <c r="B42" s="45" t="s">
        <v>12</v>
      </c>
      <c r="C42" s="46">
        <v>16.680957981396343</v>
      </c>
      <c r="D42" s="47"/>
      <c r="E42" s="46">
        <v>17.910591766723844</v>
      </c>
      <c r="F42" s="47"/>
      <c r="G42" s="46">
        <v>17.472916443204976</v>
      </c>
      <c r="H42" s="47"/>
      <c r="I42" s="46">
        <v>26.243153259585437</v>
      </c>
      <c r="J42" s="47"/>
      <c r="K42" s="46">
        <v>13.452155172413793</v>
      </c>
      <c r="L42" s="47"/>
      <c r="M42" s="46">
        <v>14.763652061299375</v>
      </c>
      <c r="N42" s="47"/>
      <c r="O42" s="46">
        <v>17.767210634388846</v>
      </c>
      <c r="P42" s="49"/>
      <c r="Q42" s="46">
        <v>15.78401470906338</v>
      </c>
      <c r="R42" s="49"/>
      <c r="S42" s="46">
        <v>21.242939075857592</v>
      </c>
      <c r="T42" s="49"/>
      <c r="U42" s="46">
        <v>41.776183172655564</v>
      </c>
      <c r="V42" s="49"/>
      <c r="W42" s="46">
        <v>47.102083333333333</v>
      </c>
      <c r="X42" s="49"/>
      <c r="Y42" s="46">
        <v>40.98298199385156</v>
      </c>
      <c r="Z42" s="49"/>
    </row>
    <row r="43" spans="1:27" ht="15" x14ac:dyDescent="0.25">
      <c r="A43" s="38" t="s">
        <v>13</v>
      </c>
      <c r="B43" s="45" t="s">
        <v>13</v>
      </c>
      <c r="C43" s="46">
        <v>0.29411764705882354</v>
      </c>
      <c r="D43" s="47"/>
      <c r="E43" s="46">
        <v>1.5294117647058822</v>
      </c>
      <c r="F43" s="47"/>
      <c r="G43" s="46">
        <v>1.125</v>
      </c>
      <c r="H43" s="47"/>
      <c r="I43" s="46">
        <v>3.4375</v>
      </c>
      <c r="J43" s="47"/>
      <c r="K43" s="46">
        <v>0.75</v>
      </c>
      <c r="L43" s="47"/>
      <c r="M43" s="46">
        <v>2.375</v>
      </c>
      <c r="N43" s="47"/>
      <c r="O43" s="46">
        <v>3.5</v>
      </c>
      <c r="P43" s="49"/>
      <c r="Q43" s="46">
        <v>10.6875</v>
      </c>
      <c r="R43" s="49"/>
      <c r="S43" s="46">
        <v>1.9333333333333333</v>
      </c>
      <c r="T43" s="49"/>
      <c r="U43" s="46">
        <v>1.6428571428571428</v>
      </c>
      <c r="V43" s="49"/>
      <c r="W43" s="46">
        <v>7.2142857142857144</v>
      </c>
      <c r="X43" s="49"/>
      <c r="Y43" s="46">
        <v>2.2142857142857144</v>
      </c>
      <c r="Z43" s="49"/>
    </row>
    <row r="44" spans="1:27" ht="15" x14ac:dyDescent="0.25">
      <c r="A44" s="38" t="s">
        <v>14</v>
      </c>
      <c r="B44" s="45" t="s">
        <v>14</v>
      </c>
      <c r="C44" s="46">
        <v>49.130193905817173</v>
      </c>
      <c r="D44" s="47"/>
      <c r="E44" s="46">
        <v>39.873135989316715</v>
      </c>
      <c r="F44" s="47"/>
      <c r="G44" s="46">
        <v>41.196829295523052</v>
      </c>
      <c r="H44" s="47"/>
      <c r="I44" s="46">
        <v>44.016091183372446</v>
      </c>
      <c r="J44" s="47"/>
      <c r="K44" s="46">
        <v>67.102031703505247</v>
      </c>
      <c r="L44" s="47"/>
      <c r="M44" s="46">
        <v>63.571108120233291</v>
      </c>
      <c r="N44" s="47"/>
      <c r="O44" s="46">
        <v>67.859145452506453</v>
      </c>
      <c r="P44" s="49"/>
      <c r="Q44" s="46">
        <v>86.613644001344241</v>
      </c>
      <c r="R44" s="49"/>
      <c r="S44" s="46">
        <v>82.42301640818161</v>
      </c>
      <c r="T44" s="49"/>
      <c r="U44" s="46">
        <v>88.676056338028175</v>
      </c>
      <c r="V44" s="49"/>
      <c r="W44" s="46">
        <v>81.855388813096866</v>
      </c>
      <c r="X44" s="49"/>
      <c r="Y44" s="46">
        <v>78.214531285812512</v>
      </c>
      <c r="Z44" s="49"/>
    </row>
    <row r="45" spans="1:27" ht="15" x14ac:dyDescent="0.25">
      <c r="A45" s="38" t="s">
        <v>158</v>
      </c>
      <c r="B45" s="45" t="s">
        <v>158</v>
      </c>
      <c r="C45" s="46">
        <v>30.190510424155285</v>
      </c>
      <c r="D45" s="47"/>
      <c r="E45" s="46">
        <v>26.54232424677188</v>
      </c>
      <c r="F45" s="47"/>
      <c r="G45" s="46">
        <v>33.352476669059584</v>
      </c>
      <c r="H45" s="47"/>
      <c r="I45" s="46">
        <v>31.386281588447652</v>
      </c>
      <c r="J45" s="47"/>
      <c r="K45" s="46">
        <v>29.280028943560058</v>
      </c>
      <c r="L45" s="47"/>
      <c r="M45" s="46">
        <v>29.558071585098613</v>
      </c>
      <c r="N45" s="47"/>
      <c r="O45" s="46">
        <v>21.688596491228068</v>
      </c>
      <c r="P45" s="49"/>
      <c r="Q45" s="46">
        <v>9.9153166421207661</v>
      </c>
      <c r="R45" s="49"/>
      <c r="S45" s="46">
        <v>15.821665438467207</v>
      </c>
      <c r="T45" s="49"/>
      <c r="U45" s="46">
        <v>16.811377245508982</v>
      </c>
      <c r="V45" s="49"/>
      <c r="W45" s="46">
        <v>16.84921230307577</v>
      </c>
      <c r="X45" s="49"/>
      <c r="Y45" s="46">
        <v>16.558174335952113</v>
      </c>
      <c r="Z45" s="49"/>
    </row>
    <row r="46" spans="1:27" ht="15" x14ac:dyDescent="0.25">
      <c r="A46" s="38" t="s">
        <v>15</v>
      </c>
      <c r="B46" s="39" t="s">
        <v>15</v>
      </c>
      <c r="C46" s="40">
        <v>24.776315789473685</v>
      </c>
      <c r="D46" s="41"/>
      <c r="E46" s="40">
        <v>9.4210526315789469</v>
      </c>
      <c r="F46" s="41"/>
      <c r="G46" s="40">
        <v>2.7171052631578947</v>
      </c>
      <c r="H46" s="41"/>
      <c r="I46" s="40">
        <v>0.10526315789473684</v>
      </c>
      <c r="J46" s="41"/>
      <c r="K46" s="40">
        <v>0.18421052631578946</v>
      </c>
      <c r="L46" s="41"/>
      <c r="M46" s="40">
        <v>0.70394736842105265</v>
      </c>
      <c r="N46" s="41"/>
      <c r="O46" s="40">
        <v>1.243421052631579</v>
      </c>
      <c r="P46" s="42"/>
      <c r="Q46" s="40">
        <v>1.8258064516129033</v>
      </c>
      <c r="R46" s="42"/>
      <c r="S46" s="40">
        <v>4.8980891719745223</v>
      </c>
      <c r="T46" s="42"/>
      <c r="U46" s="40">
        <v>2.8726114649681529</v>
      </c>
      <c r="V46" s="42"/>
      <c r="W46" s="40">
        <v>8.03125</v>
      </c>
      <c r="X46" s="42"/>
      <c r="Y46" s="40">
        <v>22.981249999999999</v>
      </c>
      <c r="Z46" s="42"/>
    </row>
    <row r="47" spans="1:27" ht="15" x14ac:dyDescent="0.25">
      <c r="A47" s="38" t="s">
        <v>16</v>
      </c>
      <c r="B47" s="39" t="s">
        <v>16</v>
      </c>
      <c r="C47" s="40">
        <v>2.3200594353640418</v>
      </c>
      <c r="D47" s="41"/>
      <c r="E47" s="40">
        <v>0.11652725699451975</v>
      </c>
      <c r="F47" s="41"/>
      <c r="G47" s="40">
        <v>0</v>
      </c>
      <c r="H47" s="41"/>
      <c r="I47" s="40">
        <v>0.11619318181818182</v>
      </c>
      <c r="J47" s="41"/>
      <c r="K47" s="40">
        <v>3.2983508245877061E-3</v>
      </c>
      <c r="L47" s="41"/>
      <c r="M47" s="40">
        <v>5.6886227544910182E-3</v>
      </c>
      <c r="N47" s="41"/>
      <c r="O47" s="40">
        <v>8.4179970972423808E-3</v>
      </c>
      <c r="P47" s="42"/>
      <c r="Q47" s="40">
        <v>1.5770149253731343</v>
      </c>
      <c r="R47" s="42"/>
      <c r="S47" s="40">
        <v>5.5232558139534883E-3</v>
      </c>
      <c r="T47" s="42"/>
      <c r="U47" s="40">
        <v>1.2572237960339943</v>
      </c>
      <c r="V47" s="42"/>
      <c r="W47" s="40">
        <v>2.5243243243243243</v>
      </c>
      <c r="X47" s="42"/>
      <c r="Y47" s="40">
        <v>1.1626666666666667</v>
      </c>
      <c r="Z47" s="42"/>
    </row>
    <row r="48" spans="1:27" ht="15" x14ac:dyDescent="0.25">
      <c r="A48" s="38" t="s">
        <v>17</v>
      </c>
      <c r="B48" s="39" t="s">
        <v>17</v>
      </c>
      <c r="C48" s="40">
        <v>0.22990654205607478</v>
      </c>
      <c r="D48" s="41"/>
      <c r="E48" s="40">
        <v>0.23836126629422719</v>
      </c>
      <c r="F48" s="41"/>
      <c r="G48" s="40">
        <v>0.23801369863013699</v>
      </c>
      <c r="H48" s="41"/>
      <c r="I48" s="40">
        <v>0.2596964586846543</v>
      </c>
      <c r="J48" s="41"/>
      <c r="K48" s="40">
        <v>0.23050259965337955</v>
      </c>
      <c r="L48" s="41"/>
      <c r="M48" s="40">
        <v>0.30905861456483125</v>
      </c>
      <c r="N48" s="41"/>
      <c r="O48" s="40">
        <v>0.29157874544408213</v>
      </c>
      <c r="P48" s="42"/>
      <c r="Q48" s="40">
        <v>0.60384615384615381</v>
      </c>
      <c r="R48" s="42"/>
      <c r="S48" s="40">
        <v>0.25384615384615383</v>
      </c>
      <c r="T48" s="42"/>
      <c r="U48" s="40">
        <v>0.36374133949191684</v>
      </c>
      <c r="V48" s="42"/>
      <c r="W48" s="40">
        <v>0.23672055427251731</v>
      </c>
      <c r="X48" s="42"/>
      <c r="Y48" s="40">
        <v>0.40993071593533487</v>
      </c>
      <c r="Z48" s="42"/>
    </row>
    <row r="49" spans="1:26" ht="15" x14ac:dyDescent="0.25">
      <c r="A49" s="38" t="s">
        <v>159</v>
      </c>
      <c r="B49" s="39" t="s">
        <v>159</v>
      </c>
      <c r="C49" s="40">
        <v>2.2057838171048751E-2</v>
      </c>
      <c r="D49" s="41"/>
      <c r="E49" s="40">
        <v>4.3632493792124867E-2</v>
      </c>
      <c r="F49" s="41"/>
      <c r="G49" s="40">
        <v>0.17172351639948658</v>
      </c>
      <c r="H49" s="41"/>
      <c r="I49" s="40">
        <v>0.12699529246252908</v>
      </c>
      <c r="J49" s="41"/>
      <c r="K49" s="40">
        <v>7.2164670335599437E-2</v>
      </c>
      <c r="L49" s="41"/>
      <c r="M49" s="40">
        <v>0.11238223418573351</v>
      </c>
      <c r="N49" s="41"/>
      <c r="O49" s="40">
        <v>5.4739724556363931E-2</v>
      </c>
      <c r="P49" s="42"/>
      <c r="Q49" s="40">
        <v>2.3539808789266491E-2</v>
      </c>
      <c r="R49" s="42"/>
      <c r="S49" s="40">
        <v>6.4052920296869958E-2</v>
      </c>
      <c r="T49" s="42"/>
      <c r="U49" s="40">
        <v>0.14091922529346979</v>
      </c>
      <c r="V49" s="42"/>
      <c r="W49" s="40">
        <v>0.12378266191261775</v>
      </c>
      <c r="X49" s="42"/>
      <c r="Y49" s="40">
        <v>0.11911335280063712</v>
      </c>
      <c r="Z49" s="42"/>
    </row>
    <row r="50" spans="1:26" ht="15" x14ac:dyDescent="0.25">
      <c r="A50" s="38" t="s">
        <v>18</v>
      </c>
      <c r="B50" s="39" t="s">
        <v>18</v>
      </c>
      <c r="C50" s="40">
        <v>3.2972209138012247</v>
      </c>
      <c r="D50" s="41"/>
      <c r="E50" s="40">
        <v>1.6837252189949286</v>
      </c>
      <c r="F50" s="41"/>
      <c r="G50" s="40">
        <v>6.1113671983036779</v>
      </c>
      <c r="H50" s="41"/>
      <c r="I50" s="40">
        <v>0.1808066759388039</v>
      </c>
      <c r="J50" s="41"/>
      <c r="K50" s="40">
        <v>0.13061602593793423</v>
      </c>
      <c r="L50" s="41"/>
      <c r="M50" s="40">
        <v>0.12145183806421592</v>
      </c>
      <c r="N50" s="41"/>
      <c r="O50" s="40">
        <v>8.8262910798122068E-2</v>
      </c>
      <c r="P50" s="42"/>
      <c r="Q50" s="40">
        <v>2.1038533834586466</v>
      </c>
      <c r="R50" s="42"/>
      <c r="S50" s="40">
        <v>4.8078358208955221</v>
      </c>
      <c r="T50" s="42"/>
      <c r="U50" s="40">
        <v>4.6206415620641561</v>
      </c>
      <c r="V50" s="42"/>
      <c r="W50" s="40">
        <v>4.6892393320964754</v>
      </c>
      <c r="X50" s="42"/>
      <c r="Y50" s="40">
        <v>4.5435588507877664</v>
      </c>
      <c r="Z50" s="42"/>
    </row>
    <row r="51" spans="1:26" ht="15" x14ac:dyDescent="0.25">
      <c r="A51" s="38" t="s">
        <v>160</v>
      </c>
      <c r="B51" s="45" t="s">
        <v>160</v>
      </c>
      <c r="C51" s="46">
        <v>0</v>
      </c>
      <c r="D51" s="47" t="s">
        <v>157</v>
      </c>
      <c r="E51" s="46">
        <v>0</v>
      </c>
      <c r="F51" s="47" t="s">
        <v>157</v>
      </c>
      <c r="G51" s="46">
        <v>0</v>
      </c>
      <c r="H51" s="47" t="s">
        <v>157</v>
      </c>
      <c r="I51" s="46">
        <v>0</v>
      </c>
      <c r="J51" s="47" t="s">
        <v>157</v>
      </c>
      <c r="K51" s="46">
        <v>0</v>
      </c>
      <c r="L51" s="47" t="s">
        <v>157</v>
      </c>
      <c r="M51" s="46">
        <v>0</v>
      </c>
      <c r="N51" s="47" t="s">
        <v>157</v>
      </c>
      <c r="O51" s="46">
        <v>0</v>
      </c>
      <c r="P51" s="49" t="s">
        <v>157</v>
      </c>
      <c r="Q51" s="46">
        <v>3.2024075931784857E-2</v>
      </c>
      <c r="R51" s="49"/>
      <c r="S51" s="46">
        <v>2.9155871776033411E-2</v>
      </c>
      <c r="T51" s="49"/>
      <c r="U51" s="46">
        <v>1.4772814934814473E-2</v>
      </c>
      <c r="V51" s="49"/>
      <c r="W51" s="46">
        <v>5.1377139104569862E-3</v>
      </c>
      <c r="X51" s="49"/>
      <c r="Y51" s="46">
        <v>6.4930045605627274E-3</v>
      </c>
      <c r="Z51" s="49"/>
    </row>
    <row r="52" spans="1:26" ht="15" x14ac:dyDescent="0.25">
      <c r="A52" s="38" t="s">
        <v>19</v>
      </c>
      <c r="B52" s="45" t="s">
        <v>19</v>
      </c>
      <c r="C52" s="46">
        <v>11.144289647494245</v>
      </c>
      <c r="D52" s="47"/>
      <c r="E52" s="46">
        <v>14.369282859473532</v>
      </c>
      <c r="F52" s="47"/>
      <c r="G52" s="46">
        <v>15.300170505489982</v>
      </c>
      <c r="H52" s="47"/>
      <c r="I52" s="46">
        <v>12.339466715804203</v>
      </c>
      <c r="J52" s="47"/>
      <c r="K52" s="46">
        <v>12.572441932078128</v>
      </c>
      <c r="L52" s="47"/>
      <c r="M52" s="46">
        <v>15.821089096518159</v>
      </c>
      <c r="N52" s="47"/>
      <c r="O52" s="46">
        <v>15.179550274223034</v>
      </c>
      <c r="P52" s="49"/>
      <c r="Q52" s="46">
        <v>8.6945675221174241</v>
      </c>
      <c r="R52" s="49"/>
      <c r="S52" s="46">
        <v>14.427088856627771</v>
      </c>
      <c r="T52" s="49"/>
      <c r="U52" s="46">
        <v>16.994153384681869</v>
      </c>
      <c r="V52" s="49"/>
      <c r="W52" s="46">
        <v>16.692914185779024</v>
      </c>
      <c r="X52" s="49"/>
      <c r="Y52" s="46">
        <v>16.934109877008595</v>
      </c>
      <c r="Z52" s="49"/>
    </row>
    <row r="53" spans="1:26" ht="15" x14ac:dyDescent="0.25">
      <c r="A53" s="38" t="s">
        <v>20</v>
      </c>
      <c r="B53" s="45" t="s">
        <v>20</v>
      </c>
      <c r="C53" s="46">
        <v>58.363636363636367</v>
      </c>
      <c r="D53" s="47"/>
      <c r="E53" s="46">
        <v>6.4545454545454541</v>
      </c>
      <c r="F53" s="47"/>
      <c r="G53" s="46">
        <v>9.3636363636363633</v>
      </c>
      <c r="H53" s="47"/>
      <c r="I53" s="46">
        <v>16.363636363636363</v>
      </c>
      <c r="J53" s="47"/>
      <c r="K53" s="46">
        <v>0</v>
      </c>
      <c r="L53" s="47"/>
      <c r="M53" s="46">
        <v>30.701754385964911</v>
      </c>
      <c r="N53" s="47"/>
      <c r="O53" s="46">
        <v>10.43859649122807</v>
      </c>
      <c r="P53" s="49"/>
      <c r="Q53" s="46">
        <v>9.0298507462686572</v>
      </c>
      <c r="R53" s="49"/>
      <c r="S53" s="46">
        <v>42.611940298507463</v>
      </c>
      <c r="T53" s="49"/>
      <c r="U53" s="46">
        <v>9.8507462686567155</v>
      </c>
      <c r="V53" s="49"/>
      <c r="W53" s="46">
        <v>6.044776119402985</v>
      </c>
      <c r="X53" s="49"/>
      <c r="Y53" s="46">
        <v>5.3472222222222223</v>
      </c>
      <c r="Z53" s="49"/>
    </row>
    <row r="54" spans="1:26" ht="15" x14ac:dyDescent="0.25">
      <c r="A54" s="38" t="s">
        <v>21</v>
      </c>
      <c r="B54" s="45" t="s">
        <v>21</v>
      </c>
      <c r="C54" s="46">
        <v>1.408450704225352</v>
      </c>
      <c r="D54" s="47"/>
      <c r="E54" s="46">
        <v>0.56533984228313927</v>
      </c>
      <c r="F54" s="47"/>
      <c r="G54" s="46">
        <v>0.73189493433395869</v>
      </c>
      <c r="H54" s="47"/>
      <c r="I54" s="46">
        <v>1.1903133903133902</v>
      </c>
      <c r="J54" s="47"/>
      <c r="K54" s="46">
        <v>1.5934489402697496</v>
      </c>
      <c r="L54" s="47"/>
      <c r="M54" s="46">
        <v>1.0084050039093042</v>
      </c>
      <c r="N54" s="47"/>
      <c r="O54" s="46">
        <v>1.4879435404822583</v>
      </c>
      <c r="P54" s="49"/>
      <c r="Q54" s="46">
        <v>0.76043737574552683</v>
      </c>
      <c r="R54" s="49"/>
      <c r="S54" s="46">
        <v>2.1644893111638956</v>
      </c>
      <c r="T54" s="49"/>
      <c r="U54" s="46">
        <v>2.5005896226415096</v>
      </c>
      <c r="V54" s="49"/>
      <c r="W54" s="46">
        <v>3.3197345305485069</v>
      </c>
      <c r="X54" s="49"/>
      <c r="Y54" s="46">
        <v>4.8900900900900899</v>
      </c>
      <c r="Z54" s="49"/>
    </row>
    <row r="55" spans="1:26" ht="15" x14ac:dyDescent="0.25">
      <c r="A55" s="38" t="s">
        <v>22</v>
      </c>
      <c r="B55" s="45" t="s">
        <v>22</v>
      </c>
      <c r="C55" s="46">
        <v>0</v>
      </c>
      <c r="D55" s="47"/>
      <c r="E55" s="46">
        <v>1.160161145926589</v>
      </c>
      <c r="F55" s="47"/>
      <c r="G55" s="46">
        <v>1.3225866916588567</v>
      </c>
      <c r="H55" s="47"/>
      <c r="I55" s="46">
        <v>1.5598906107566088</v>
      </c>
      <c r="J55" s="47"/>
      <c r="K55" s="46">
        <v>1.392757660167131</v>
      </c>
      <c r="L55" s="47"/>
      <c r="M55" s="46">
        <v>1.145031905195989</v>
      </c>
      <c r="N55" s="47"/>
      <c r="O55" s="46">
        <v>1.0905550952775476</v>
      </c>
      <c r="P55" s="49"/>
      <c r="Q55" s="46">
        <v>1.0825828377230247</v>
      </c>
      <c r="R55" s="49"/>
      <c r="S55" s="46">
        <v>0.6393211920529801</v>
      </c>
      <c r="T55" s="49"/>
      <c r="U55" s="46">
        <v>1.3592027141645462</v>
      </c>
      <c r="V55" s="49"/>
      <c r="W55" s="46">
        <v>1.5733057851239669</v>
      </c>
      <c r="X55" s="49"/>
      <c r="Y55" s="46">
        <v>1.7917886178861788</v>
      </c>
      <c r="Z55" s="49"/>
    </row>
    <row r="56" spans="1:26" ht="15" x14ac:dyDescent="0.25">
      <c r="A56" s="38" t="s">
        <v>23</v>
      </c>
      <c r="B56" s="39" t="s">
        <v>23</v>
      </c>
      <c r="C56" s="40">
        <v>6.5430752453653216E-3</v>
      </c>
      <c r="D56" s="41"/>
      <c r="E56" s="40">
        <v>1.0365521003818877E-2</v>
      </c>
      <c r="F56" s="41"/>
      <c r="G56" s="40">
        <v>2.2727272727272728E-2</v>
      </c>
      <c r="H56" s="41"/>
      <c r="I56" s="40">
        <v>1.9791094007696537E-2</v>
      </c>
      <c r="J56" s="41"/>
      <c r="K56" s="40">
        <v>0.49467190128996075</v>
      </c>
      <c r="L56" s="41"/>
      <c r="M56" s="40">
        <v>0.12810155799192152</v>
      </c>
      <c r="N56" s="41"/>
      <c r="O56" s="40">
        <v>0.32809871003925967</v>
      </c>
      <c r="P56" s="42"/>
      <c r="Q56" s="40">
        <v>5.2373158756137482E-2</v>
      </c>
      <c r="R56" s="42"/>
      <c r="S56" s="40">
        <v>9.3289689034369891E-2</v>
      </c>
      <c r="T56" s="42"/>
      <c r="U56" s="40">
        <v>0.15135422198619225</v>
      </c>
      <c r="V56" s="42"/>
      <c r="W56" s="40">
        <v>0.32436627004655977</v>
      </c>
      <c r="X56" s="42"/>
      <c r="Y56" s="40">
        <v>0.72454500737825878</v>
      </c>
      <c r="Z56" s="42"/>
    </row>
    <row r="57" spans="1:26" x14ac:dyDescent="0.25">
      <c r="A57" s="38" t="s">
        <v>24</v>
      </c>
      <c r="B57" s="39" t="s">
        <v>24</v>
      </c>
      <c r="C57" s="40">
        <v>0.19259999999999999</v>
      </c>
      <c r="D57" s="41"/>
      <c r="E57" s="40">
        <v>0.17627450980392156</v>
      </c>
      <c r="F57" s="41"/>
      <c r="G57" s="40">
        <v>0.1367112810707457</v>
      </c>
      <c r="H57" s="41"/>
      <c r="I57" s="40">
        <v>0.29051530993278568</v>
      </c>
      <c r="J57" s="41"/>
      <c r="K57" s="40">
        <v>0.13987167736021999</v>
      </c>
      <c r="L57" s="41"/>
      <c r="M57" s="40">
        <v>0.14518790100824933</v>
      </c>
      <c r="N57" s="41"/>
      <c r="O57" s="40">
        <v>0.17137713771377139</v>
      </c>
      <c r="P57" s="43"/>
      <c r="Q57" s="40">
        <v>0.17047704770477048</v>
      </c>
      <c r="R57" s="43"/>
      <c r="S57" s="40">
        <v>0.18178603006189212</v>
      </c>
      <c r="T57" s="43"/>
      <c r="U57" s="40">
        <v>0.30238726790450926</v>
      </c>
      <c r="V57" s="43"/>
      <c r="W57" s="40">
        <v>0.60625543006081672</v>
      </c>
      <c r="X57" s="43"/>
      <c r="Y57" s="40">
        <v>0.37</v>
      </c>
      <c r="Z57" s="43"/>
    </row>
    <row r="58" spans="1:26" ht="15" x14ac:dyDescent="0.25">
      <c r="A58" s="38" t="s">
        <v>25</v>
      </c>
      <c r="B58" s="39" t="s">
        <v>25</v>
      </c>
      <c r="C58" s="40">
        <v>3.0131004366812228</v>
      </c>
      <c r="D58" s="41"/>
      <c r="E58" s="40">
        <v>1.9128820960698689</v>
      </c>
      <c r="F58" s="41"/>
      <c r="G58" s="40">
        <v>2.1348534201954399</v>
      </c>
      <c r="H58" s="41"/>
      <c r="I58" s="40">
        <v>2.0349506132638662</v>
      </c>
      <c r="J58" s="41"/>
      <c r="K58" s="40">
        <v>1.8573754477368936</v>
      </c>
      <c r="L58" s="41"/>
      <c r="M58" s="40">
        <v>2.411917942038424</v>
      </c>
      <c r="N58" s="41"/>
      <c r="O58" s="40">
        <v>1.0132786354312857</v>
      </c>
      <c r="P58" s="42"/>
      <c r="Q58" s="40">
        <v>1.2833673359819606</v>
      </c>
      <c r="R58" s="42"/>
      <c r="S58" s="40">
        <v>2.1752577319587627</v>
      </c>
      <c r="T58" s="42"/>
      <c r="U58" s="40">
        <v>2.3345641025641024</v>
      </c>
      <c r="V58" s="42"/>
      <c r="W58" s="40">
        <v>2.3957948717948718</v>
      </c>
      <c r="X58" s="42"/>
      <c r="Y58" s="40">
        <v>1.6702564102564104</v>
      </c>
      <c r="Z58" s="42"/>
    </row>
    <row r="59" spans="1:26" ht="15" x14ac:dyDescent="0.25">
      <c r="A59" s="38" t="s">
        <v>26</v>
      </c>
      <c r="B59" s="39" t="s">
        <v>26</v>
      </c>
      <c r="C59" s="40">
        <v>4.9752506776071215</v>
      </c>
      <c r="D59" s="41"/>
      <c r="E59" s="40">
        <v>5.1792552010068853</v>
      </c>
      <c r="F59" s="41"/>
      <c r="G59" s="40">
        <v>4.9085875856760079</v>
      </c>
      <c r="H59" s="41"/>
      <c r="I59" s="40">
        <v>4.86311770190472</v>
      </c>
      <c r="J59" s="41"/>
      <c r="K59" s="40">
        <v>2.0055644843375684</v>
      </c>
      <c r="L59" s="41"/>
      <c r="M59" s="40">
        <v>3.8817966251240761</v>
      </c>
      <c r="N59" s="41"/>
      <c r="O59" s="40">
        <v>3.8693221566673062</v>
      </c>
      <c r="P59" s="42"/>
      <c r="Q59" s="40">
        <v>3.9099033159108045</v>
      </c>
      <c r="R59" s="42"/>
      <c r="S59" s="40">
        <v>4.7416886101478459</v>
      </c>
      <c r="T59" s="42"/>
      <c r="U59" s="40">
        <v>5.5913222678403116</v>
      </c>
      <c r="V59" s="42"/>
      <c r="W59" s="40">
        <v>5.3561044287332047</v>
      </c>
      <c r="X59" s="42"/>
      <c r="Y59" s="40">
        <v>5.3639024689276793</v>
      </c>
      <c r="Z59" s="42"/>
    </row>
    <row r="60" spans="1:26" ht="15" x14ac:dyDescent="0.25">
      <c r="A60" s="38" t="s">
        <v>27</v>
      </c>
      <c r="B60" s="39" t="s">
        <v>27</v>
      </c>
      <c r="C60" s="40">
        <v>6.797237391583681</v>
      </c>
      <c r="D60" s="41"/>
      <c r="E60" s="40">
        <v>5.6869367909238253</v>
      </c>
      <c r="F60" s="41"/>
      <c r="G60" s="40">
        <v>17.465829934107312</v>
      </c>
      <c r="H60" s="41"/>
      <c r="I60" s="40">
        <v>16.689455461126848</v>
      </c>
      <c r="J60" s="41"/>
      <c r="K60" s="40">
        <v>14.422025316455697</v>
      </c>
      <c r="L60" s="41"/>
      <c r="M60" s="40">
        <v>11.516395526182004</v>
      </c>
      <c r="N60" s="41"/>
      <c r="O60" s="40">
        <v>23.749873225152129</v>
      </c>
      <c r="P60" s="42"/>
      <c r="Q60" s="40">
        <v>22.285062713797036</v>
      </c>
      <c r="R60" s="42"/>
      <c r="S60" s="40">
        <v>0</v>
      </c>
      <c r="T60" s="42">
        <v>1</v>
      </c>
      <c r="U60" s="40">
        <v>15.950036168889678</v>
      </c>
      <c r="V60" s="42"/>
      <c r="W60" s="40">
        <v>10.368410865217111</v>
      </c>
      <c r="X60" s="42"/>
      <c r="Y60" s="40">
        <v>17.641784424307712</v>
      </c>
      <c r="Z60" s="42"/>
    </row>
    <row r="61" spans="1:26" ht="15" x14ac:dyDescent="0.25">
      <c r="A61" s="38" t="s">
        <v>28</v>
      </c>
      <c r="B61" s="45" t="s">
        <v>28</v>
      </c>
      <c r="C61" s="46">
        <v>8.3566743102927106</v>
      </c>
      <c r="D61" s="47"/>
      <c r="E61" s="46">
        <v>8.6993833464865453</v>
      </c>
      <c r="F61" s="47"/>
      <c r="G61" s="46">
        <v>9.2723633031495751</v>
      </c>
      <c r="H61" s="47"/>
      <c r="I61" s="46">
        <v>9.6642869684509893</v>
      </c>
      <c r="J61" s="47"/>
      <c r="K61" s="46">
        <v>10.132918680541936</v>
      </c>
      <c r="L61" s="47"/>
      <c r="M61" s="46">
        <v>10.58197904540163</v>
      </c>
      <c r="N61" s="47"/>
      <c r="O61" s="46">
        <v>10.793366797509396</v>
      </c>
      <c r="P61" s="49"/>
      <c r="Q61" s="46">
        <v>11.164494134356797</v>
      </c>
      <c r="R61" s="49"/>
      <c r="S61" s="46">
        <v>11.611879655042944</v>
      </c>
      <c r="T61" s="49"/>
      <c r="U61" s="46">
        <v>11.967696775013509</v>
      </c>
      <c r="V61" s="49"/>
      <c r="W61" s="46">
        <v>12.216055887803718</v>
      </c>
      <c r="X61" s="49"/>
      <c r="Y61" s="46">
        <v>12.413477153070845</v>
      </c>
      <c r="Z61" s="49"/>
    </row>
    <row r="62" spans="1:26" ht="30" customHeight="1" x14ac:dyDescent="0.25">
      <c r="A62" s="38" t="s">
        <v>183</v>
      </c>
      <c r="B62" s="59" t="s">
        <v>183</v>
      </c>
      <c r="C62" s="46">
        <v>141.28571428571428</v>
      </c>
      <c r="D62" s="46"/>
      <c r="E62" s="46">
        <v>77.714285714285708</v>
      </c>
      <c r="F62" s="46"/>
      <c r="G62" s="46">
        <v>75</v>
      </c>
      <c r="H62" s="46"/>
      <c r="I62" s="46">
        <v>60.571428571428569</v>
      </c>
      <c r="J62" s="46"/>
      <c r="K62" s="46">
        <v>69.666666666666671</v>
      </c>
      <c r="L62" s="46"/>
      <c r="M62" s="46">
        <v>80.333333333333329</v>
      </c>
      <c r="N62" s="46"/>
      <c r="O62" s="46">
        <v>0</v>
      </c>
      <c r="P62" s="46"/>
      <c r="Q62" s="46">
        <v>0</v>
      </c>
      <c r="R62" s="46"/>
      <c r="S62" s="46">
        <v>54.18181818181818</v>
      </c>
      <c r="T62" s="46"/>
      <c r="U62" s="46">
        <v>35.636363636363633</v>
      </c>
      <c r="V62" s="46"/>
      <c r="W62" s="46">
        <v>54.313725490196077</v>
      </c>
      <c r="X62" s="46"/>
      <c r="Y62" s="46">
        <v>58.235294117647058</v>
      </c>
      <c r="Z62" s="46"/>
    </row>
    <row r="63" spans="1:26" ht="15" x14ac:dyDescent="0.25">
      <c r="A63" s="38" t="s">
        <v>29</v>
      </c>
      <c r="B63" s="45" t="s">
        <v>29</v>
      </c>
      <c r="C63" s="46">
        <v>5.0062008796596729</v>
      </c>
      <c r="D63" s="47"/>
      <c r="E63" s="46">
        <v>5.7551544553042735</v>
      </c>
      <c r="F63" s="47"/>
      <c r="G63" s="46">
        <v>5.6191408553702438</v>
      </c>
      <c r="H63" s="47"/>
      <c r="I63" s="46">
        <v>5.2126794651878656</v>
      </c>
      <c r="J63" s="47"/>
      <c r="K63" s="46">
        <v>5.7984777350974532</v>
      </c>
      <c r="L63" s="47"/>
      <c r="M63" s="46">
        <v>5.3546988406070319</v>
      </c>
      <c r="N63" s="47"/>
      <c r="O63" s="46">
        <v>5.4976533533580509</v>
      </c>
      <c r="P63" s="49"/>
      <c r="Q63" s="46">
        <v>3.2298542548189939</v>
      </c>
      <c r="R63" s="49"/>
      <c r="S63" s="46">
        <v>5.4394983883490573</v>
      </c>
      <c r="T63" s="49"/>
      <c r="U63" s="46">
        <v>6.5758970302725244</v>
      </c>
      <c r="V63" s="49"/>
      <c r="W63" s="46">
        <v>6.2377984682384744</v>
      </c>
      <c r="X63" s="49"/>
      <c r="Y63" s="46">
        <v>5.2530592025990952</v>
      </c>
      <c r="Z63" s="49"/>
    </row>
    <row r="64" spans="1:26" ht="15" x14ac:dyDescent="0.25">
      <c r="A64" s="38" t="s">
        <v>30</v>
      </c>
      <c r="B64" s="45" t="s">
        <v>30</v>
      </c>
      <c r="C64" s="46">
        <v>0</v>
      </c>
      <c r="D64" s="47"/>
      <c r="E64" s="46">
        <v>0</v>
      </c>
      <c r="F64" s="47"/>
      <c r="G64" s="46">
        <v>5.0640113798008535E-2</v>
      </c>
      <c r="H64" s="47"/>
      <c r="I64" s="46">
        <v>0</v>
      </c>
      <c r="J64" s="47"/>
      <c r="K64" s="46">
        <v>0</v>
      </c>
      <c r="L64" s="47"/>
      <c r="M64" s="46">
        <v>4.5497630331753558E-3</v>
      </c>
      <c r="N64" s="47"/>
      <c r="O64" s="46">
        <v>4.5497630331753558E-3</v>
      </c>
      <c r="P64" s="49"/>
      <c r="Q64" s="46">
        <v>6.0115497491243015E-2</v>
      </c>
      <c r="R64" s="49"/>
      <c r="S64" s="46">
        <v>7.2806354009077156E-3</v>
      </c>
      <c r="T64" s="49"/>
      <c r="U64" s="46">
        <v>1.1041902604756512E-2</v>
      </c>
      <c r="V64" s="49"/>
      <c r="W64" s="46">
        <v>1.0847009998113563E-2</v>
      </c>
      <c r="X64" s="49"/>
      <c r="Y64" s="46">
        <v>2.757128070010351E-2</v>
      </c>
      <c r="Z64" s="49"/>
    </row>
    <row r="65" spans="1:26" ht="15" x14ac:dyDescent="0.25">
      <c r="A65" s="38" t="s">
        <v>161</v>
      </c>
      <c r="B65" s="45" t="s">
        <v>161</v>
      </c>
      <c r="C65" s="46">
        <v>2.2346368715083798</v>
      </c>
      <c r="D65" s="47"/>
      <c r="E65" s="46">
        <v>6.0606060606060606</v>
      </c>
      <c r="F65" s="47"/>
      <c r="G65" s="46">
        <v>1.9867549668874172</v>
      </c>
      <c r="H65" s="47"/>
      <c r="I65" s="46">
        <v>5.8394160583941606</v>
      </c>
      <c r="J65" s="47"/>
      <c r="K65" s="46">
        <v>7.7235772357723578</v>
      </c>
      <c r="L65" s="47"/>
      <c r="M65" s="46">
        <v>1.3761467889908257</v>
      </c>
      <c r="N65" s="47"/>
      <c r="O65" s="46">
        <v>8.9473684210526319</v>
      </c>
      <c r="P65" s="49"/>
      <c r="Q65" s="46">
        <v>11.111111111111111</v>
      </c>
      <c r="R65" s="49"/>
      <c r="S65" s="46">
        <v>4.4776119402985071</v>
      </c>
      <c r="T65" s="49"/>
      <c r="U65" s="46">
        <v>5.7142857142857144</v>
      </c>
      <c r="V65" s="49"/>
      <c r="W65" s="46">
        <v>6</v>
      </c>
      <c r="X65" s="49"/>
      <c r="Y65" s="46">
        <v>4</v>
      </c>
      <c r="Z65" s="49"/>
    </row>
    <row r="66" spans="1:26" ht="15" x14ac:dyDescent="0.25">
      <c r="A66" s="38" t="s">
        <v>31</v>
      </c>
      <c r="B66" s="45" t="s">
        <v>31</v>
      </c>
      <c r="C66" s="46">
        <v>25.742059145673604</v>
      </c>
      <c r="D66" s="47"/>
      <c r="E66" s="46">
        <v>44.352651722252595</v>
      </c>
      <c r="F66" s="47"/>
      <c r="G66" s="46">
        <v>37.400658616904501</v>
      </c>
      <c r="H66" s="47"/>
      <c r="I66" s="46">
        <v>45.234903047091414</v>
      </c>
      <c r="J66" s="47"/>
      <c r="K66" s="46">
        <v>43.177410468319557</v>
      </c>
      <c r="L66" s="47"/>
      <c r="M66" s="46">
        <v>37.794444444444444</v>
      </c>
      <c r="N66" s="47"/>
      <c r="O66" s="46">
        <v>38.403234802007809</v>
      </c>
      <c r="P66" s="49"/>
      <c r="Q66" s="46">
        <v>41.578744493392072</v>
      </c>
      <c r="R66" s="49"/>
      <c r="S66" s="46">
        <v>25.847718526663002</v>
      </c>
      <c r="T66" s="49"/>
      <c r="U66" s="46">
        <v>38.937877954920289</v>
      </c>
      <c r="V66" s="49"/>
      <c r="W66" s="46">
        <v>35.883554083885208</v>
      </c>
      <c r="X66" s="49"/>
      <c r="Y66" s="46">
        <v>30.147495872317005</v>
      </c>
      <c r="Z66" s="49"/>
    </row>
    <row r="67" spans="1:26" ht="15" x14ac:dyDescent="0.25">
      <c r="A67" s="38" t="s">
        <v>162</v>
      </c>
      <c r="B67" s="39" t="s">
        <v>162</v>
      </c>
      <c r="C67" s="40">
        <v>1.5082142857142857</v>
      </c>
      <c r="D67" s="41"/>
      <c r="E67" s="40">
        <v>1.497704081632653</v>
      </c>
      <c r="F67" s="41"/>
      <c r="G67" s="40">
        <v>1.36025</v>
      </c>
      <c r="H67" s="41"/>
      <c r="I67" s="40">
        <v>1.1316336633663366</v>
      </c>
      <c r="J67" s="41"/>
      <c r="K67" s="40">
        <v>1.5019211822660099</v>
      </c>
      <c r="L67" s="41"/>
      <c r="M67" s="40">
        <v>1.3520873786407768</v>
      </c>
      <c r="N67" s="41"/>
      <c r="O67" s="40">
        <v>1.4790291262135922</v>
      </c>
      <c r="P67" s="42"/>
      <c r="Q67" s="40">
        <v>0.78631067961165046</v>
      </c>
      <c r="R67" s="42"/>
      <c r="S67" s="40">
        <v>2.125631067961165</v>
      </c>
      <c r="T67" s="42"/>
      <c r="U67" s="40">
        <v>1.0564077669902912</v>
      </c>
      <c r="V67" s="42"/>
      <c r="W67" s="40">
        <v>1.2029126213592234</v>
      </c>
      <c r="X67" s="42"/>
      <c r="Y67" s="40">
        <v>1.8378155339805826</v>
      </c>
      <c r="Z67" s="42"/>
    </row>
    <row r="68" spans="1:26" ht="15" x14ac:dyDescent="0.25">
      <c r="A68" s="38" t="s">
        <v>32</v>
      </c>
      <c r="B68" s="39" t="s">
        <v>32</v>
      </c>
      <c r="C68" s="40">
        <v>43.013547840812869</v>
      </c>
      <c r="D68" s="41"/>
      <c r="E68" s="40">
        <v>54.811872909698998</v>
      </c>
      <c r="F68" s="41"/>
      <c r="G68" s="40">
        <v>59.877551020408163</v>
      </c>
      <c r="H68" s="41"/>
      <c r="I68" s="40">
        <v>46.109000825763829</v>
      </c>
      <c r="J68" s="41"/>
      <c r="K68" s="40">
        <v>50.634146341463413</v>
      </c>
      <c r="L68" s="41"/>
      <c r="M68" s="40">
        <v>49.327787021630613</v>
      </c>
      <c r="N68" s="41"/>
      <c r="O68" s="40">
        <v>56.013497789155231</v>
      </c>
      <c r="P68" s="42"/>
      <c r="Q68" s="40">
        <v>4.1605109264389046</v>
      </c>
      <c r="R68" s="42"/>
      <c r="S68" s="40">
        <v>36.912580596791123</v>
      </c>
      <c r="T68" s="42"/>
      <c r="U68" s="40">
        <v>30.584420481110023</v>
      </c>
      <c r="V68" s="42"/>
      <c r="W68" s="40">
        <v>36.489105935386924</v>
      </c>
      <c r="X68" s="42"/>
      <c r="Y68" s="40">
        <v>24.398955372916504</v>
      </c>
      <c r="Z68" s="42"/>
    </row>
    <row r="69" spans="1:26" ht="15" x14ac:dyDescent="0.25">
      <c r="A69" s="38" t="s">
        <v>33</v>
      </c>
      <c r="B69" s="39" t="s">
        <v>33</v>
      </c>
      <c r="C69" s="40">
        <v>8.5372708145476413</v>
      </c>
      <c r="D69" s="41"/>
      <c r="E69" s="40">
        <v>3.7475143115396206</v>
      </c>
      <c r="F69" s="41"/>
      <c r="G69" s="40">
        <v>3.0935968137254903</v>
      </c>
      <c r="H69" s="41"/>
      <c r="I69" s="40">
        <v>5.6777158354678319</v>
      </c>
      <c r="J69" s="41"/>
      <c r="K69" s="40">
        <v>6.6366515837104076</v>
      </c>
      <c r="L69" s="41"/>
      <c r="M69" s="40">
        <v>8.009969788519637</v>
      </c>
      <c r="N69" s="41"/>
      <c r="O69" s="40">
        <v>9.0079183797776761</v>
      </c>
      <c r="P69" s="42"/>
      <c r="Q69" s="40">
        <v>3.0706171323303653</v>
      </c>
      <c r="R69" s="42"/>
      <c r="S69" s="40">
        <v>4.8347753408967797</v>
      </c>
      <c r="T69" s="42"/>
      <c r="U69" s="40">
        <v>6.5818754974328568</v>
      </c>
      <c r="V69" s="42"/>
      <c r="W69" s="40">
        <v>7.7914637192456597</v>
      </c>
      <c r="X69" s="42"/>
      <c r="Y69" s="40">
        <v>7.9616227551519163</v>
      </c>
      <c r="Z69" s="42"/>
    </row>
    <row r="70" spans="1:26" ht="15" x14ac:dyDescent="0.25">
      <c r="A70" s="38" t="s">
        <v>34</v>
      </c>
      <c r="B70" s="39" t="s">
        <v>34</v>
      </c>
      <c r="C70" s="40">
        <v>11.771428571428572</v>
      </c>
      <c r="D70" s="41"/>
      <c r="E70" s="40">
        <v>10.25974025974026</v>
      </c>
      <c r="F70" s="41"/>
      <c r="G70" s="40">
        <v>9.2884615384615383</v>
      </c>
      <c r="H70" s="41"/>
      <c r="I70" s="40">
        <v>7.6407185628742518</v>
      </c>
      <c r="J70" s="41"/>
      <c r="K70" s="40">
        <v>7.4777070063694264</v>
      </c>
      <c r="L70" s="41"/>
      <c r="M70" s="40">
        <v>8.1725543478260878</v>
      </c>
      <c r="N70" s="41"/>
      <c r="O70" s="40">
        <v>19.844290657439448</v>
      </c>
      <c r="P70" s="42"/>
      <c r="Q70" s="40">
        <v>28.173981191222573</v>
      </c>
      <c r="R70" s="42"/>
      <c r="S70" s="40">
        <v>26.991228070175438</v>
      </c>
      <c r="T70" s="42"/>
      <c r="U70" s="40">
        <v>21.736887360275151</v>
      </c>
      <c r="V70" s="42"/>
      <c r="W70" s="40">
        <v>27.130584192439862</v>
      </c>
      <c r="X70" s="42"/>
      <c r="Y70" s="40">
        <v>29.311926605504588</v>
      </c>
      <c r="Z70" s="42"/>
    </row>
    <row r="71" spans="1:26" ht="15" x14ac:dyDescent="0.25">
      <c r="A71" s="38" t="s">
        <v>35</v>
      </c>
      <c r="B71" s="39" t="s">
        <v>35</v>
      </c>
      <c r="C71" s="40">
        <v>7.1523876404494384</v>
      </c>
      <c r="D71" s="41"/>
      <c r="E71" s="40">
        <v>7.2220660576247369</v>
      </c>
      <c r="F71" s="41"/>
      <c r="G71" s="40">
        <v>7.0114888628370453</v>
      </c>
      <c r="H71" s="41"/>
      <c r="I71" s="40">
        <v>6.7802816901408454</v>
      </c>
      <c r="J71" s="41"/>
      <c r="K71" s="40">
        <v>7.3100611189468738</v>
      </c>
      <c r="L71" s="41"/>
      <c r="M71" s="40">
        <v>7.7978347846552127</v>
      </c>
      <c r="N71" s="41"/>
      <c r="O71" s="40">
        <v>5.0219132893496701</v>
      </c>
      <c r="P71" s="42"/>
      <c r="Q71" s="40">
        <v>4.8181174805378628</v>
      </c>
      <c r="R71" s="42"/>
      <c r="S71" s="40">
        <v>5.9948039678790739</v>
      </c>
      <c r="T71" s="42"/>
      <c r="U71" s="40">
        <v>6.4315441002601084</v>
      </c>
      <c r="V71" s="42"/>
      <c r="W71" s="40">
        <v>4.9427218934911243</v>
      </c>
      <c r="X71" s="42"/>
      <c r="Y71" s="40">
        <v>6.9080350794027021</v>
      </c>
      <c r="Z71" s="42"/>
    </row>
    <row r="72" spans="1:26" ht="23.4" customHeight="1" x14ac:dyDescent="0.25">
      <c r="A72" s="38" t="s">
        <v>163</v>
      </c>
      <c r="B72" s="59" t="s">
        <v>163</v>
      </c>
      <c r="C72" s="46">
        <v>0</v>
      </c>
      <c r="D72" s="47"/>
      <c r="E72" s="46">
        <v>1.5655577299412915E-2</v>
      </c>
      <c r="F72" s="47"/>
      <c r="G72" s="46">
        <v>1.1193737769080234E-2</v>
      </c>
      <c r="H72" s="47"/>
      <c r="I72" s="46">
        <v>1.487279843444227E-3</v>
      </c>
      <c r="J72" s="47"/>
      <c r="K72" s="46">
        <v>4.5962635816462129E-2</v>
      </c>
      <c r="L72" s="47"/>
      <c r="M72" s="46">
        <v>3.2826510721247565E-2</v>
      </c>
      <c r="N72" s="47"/>
      <c r="O72" s="46">
        <v>4.4435797665369647E-2</v>
      </c>
      <c r="P72" s="49"/>
      <c r="Q72" s="46">
        <v>6.9644591182753929E-2</v>
      </c>
      <c r="R72" s="49"/>
      <c r="S72" s="46">
        <v>7.8168057442266639E-2</v>
      </c>
      <c r="T72" s="49"/>
      <c r="U72" s="46">
        <v>0.16436251920122888</v>
      </c>
      <c r="V72" s="49"/>
      <c r="W72" s="46">
        <v>7.0725190839694654E-2</v>
      </c>
      <c r="X72" s="49"/>
      <c r="Y72" s="46">
        <v>7.0725190839694654E-2</v>
      </c>
      <c r="Z72" s="49"/>
    </row>
    <row r="73" spans="1:26" ht="15" x14ac:dyDescent="0.25">
      <c r="A73" s="38" t="s">
        <v>36</v>
      </c>
      <c r="B73" s="45" t="s">
        <v>36</v>
      </c>
      <c r="C73" s="46">
        <v>21.882926829268293</v>
      </c>
      <c r="D73" s="47"/>
      <c r="E73" s="46">
        <v>28.260346124905944</v>
      </c>
      <c r="F73" s="47"/>
      <c r="G73" s="46">
        <v>38.146258503401363</v>
      </c>
      <c r="H73" s="47"/>
      <c r="I73" s="46">
        <v>36.58995197635759</v>
      </c>
      <c r="J73" s="47"/>
      <c r="K73" s="46">
        <v>35.105166051660518</v>
      </c>
      <c r="L73" s="47"/>
      <c r="M73" s="46">
        <v>35.599699586932033</v>
      </c>
      <c r="N73" s="47"/>
      <c r="O73" s="46">
        <v>36.14917541229385</v>
      </c>
      <c r="P73" s="49"/>
      <c r="Q73" s="46">
        <v>15.496583143507973</v>
      </c>
      <c r="R73" s="49"/>
      <c r="S73" s="46">
        <v>23.690022848438691</v>
      </c>
      <c r="T73" s="49"/>
      <c r="U73" s="46">
        <v>24.015241635687733</v>
      </c>
      <c r="V73" s="49"/>
      <c r="W73" s="46">
        <v>23.711890243902438</v>
      </c>
      <c r="X73" s="49"/>
      <c r="Y73" s="46">
        <v>24.39440398620161</v>
      </c>
      <c r="Z73" s="49"/>
    </row>
    <row r="74" spans="1:26" ht="15" x14ac:dyDescent="0.25">
      <c r="A74" s="38" t="s">
        <v>37</v>
      </c>
      <c r="B74" s="45" t="s">
        <v>37</v>
      </c>
      <c r="C74" s="46">
        <v>6.1818181818181817</v>
      </c>
      <c r="D74" s="47"/>
      <c r="E74" s="46">
        <v>11.227272727272727</v>
      </c>
      <c r="F74" s="47"/>
      <c r="G74" s="46">
        <v>14.681818181818182</v>
      </c>
      <c r="H74" s="47"/>
      <c r="I74" s="46">
        <v>7.8181818181818183</v>
      </c>
      <c r="J74" s="47"/>
      <c r="K74" s="46">
        <v>12.227272727272727</v>
      </c>
      <c r="L74" s="47"/>
      <c r="M74" s="46">
        <v>0.72727272727272729</v>
      </c>
      <c r="N74" s="47"/>
      <c r="O74" s="46">
        <v>0.45454545454545453</v>
      </c>
      <c r="P74" s="49"/>
      <c r="Q74" s="46">
        <v>4.9565217391304346</v>
      </c>
      <c r="R74" s="49"/>
      <c r="S74" s="46">
        <v>3.76</v>
      </c>
      <c r="T74" s="49"/>
      <c r="U74" s="46">
        <v>6.16</v>
      </c>
      <c r="V74" s="49"/>
      <c r="W74" s="46">
        <v>5.12</v>
      </c>
      <c r="X74" s="49"/>
      <c r="Y74" s="46">
        <v>10.76</v>
      </c>
      <c r="Z74" s="49"/>
    </row>
    <row r="75" spans="1:26" ht="15" x14ac:dyDescent="0.25">
      <c r="A75" s="38" t="s">
        <v>164</v>
      </c>
      <c r="B75" s="45" t="s">
        <v>164</v>
      </c>
      <c r="C75" s="46">
        <v>4.5594433399602385</v>
      </c>
      <c r="D75" s="47"/>
      <c r="E75" s="46">
        <v>0.88131416837782339</v>
      </c>
      <c r="F75" s="47"/>
      <c r="G75" s="46">
        <v>2.77782374844849</v>
      </c>
      <c r="H75" s="47"/>
      <c r="I75" s="46">
        <v>3.1046752172114189</v>
      </c>
      <c r="J75" s="47"/>
      <c r="K75" s="46">
        <v>4.704178733967729</v>
      </c>
      <c r="L75" s="47"/>
      <c r="M75" s="46">
        <v>7.7145221348779476</v>
      </c>
      <c r="N75" s="47"/>
      <c r="O75" s="46">
        <v>0.38172715894868586</v>
      </c>
      <c r="P75" s="49"/>
      <c r="Q75" s="46">
        <v>0.39173967459324155</v>
      </c>
      <c r="R75" s="49"/>
      <c r="S75" s="46">
        <v>2.3128911138923653</v>
      </c>
      <c r="T75" s="49"/>
      <c r="U75" s="46">
        <v>3.3704630788485606</v>
      </c>
      <c r="V75" s="49"/>
      <c r="W75" s="46">
        <v>1.9102891156462585</v>
      </c>
      <c r="X75" s="49"/>
      <c r="Y75" s="46">
        <v>1.4345238095238095</v>
      </c>
      <c r="Z75" s="49"/>
    </row>
    <row r="76" spans="1:26" ht="15" x14ac:dyDescent="0.25">
      <c r="A76" s="38" t="s">
        <v>38</v>
      </c>
      <c r="B76" s="45" t="s">
        <v>38</v>
      </c>
      <c r="C76" s="46">
        <v>7.8674232309746328</v>
      </c>
      <c r="D76" s="47"/>
      <c r="E76" s="46">
        <v>6.8946206896551727</v>
      </c>
      <c r="F76" s="47"/>
      <c r="G76" s="46">
        <v>13.123156636110004</v>
      </c>
      <c r="H76" s="47"/>
      <c r="I76" s="46">
        <v>5.4092000000000002</v>
      </c>
      <c r="J76" s="47"/>
      <c r="K76" s="46">
        <v>12.652203116603976</v>
      </c>
      <c r="L76" s="47"/>
      <c r="M76" s="46">
        <v>11.160415542363735</v>
      </c>
      <c r="N76" s="47"/>
      <c r="O76" s="46">
        <v>11.029012760241773</v>
      </c>
      <c r="P76" s="49"/>
      <c r="Q76" s="46">
        <v>5.5246602251008712</v>
      </c>
      <c r="R76" s="49"/>
      <c r="S76" s="46">
        <v>13.560691945529962</v>
      </c>
      <c r="T76" s="49"/>
      <c r="U76" s="46">
        <v>14.485100937912634</v>
      </c>
      <c r="V76" s="49"/>
      <c r="W76" s="46">
        <v>11.180380716407573</v>
      </c>
      <c r="X76" s="49"/>
      <c r="Y76" s="46">
        <v>10.582246473249933</v>
      </c>
      <c r="Z76" s="49"/>
    </row>
    <row r="77" spans="1:26" ht="15" x14ac:dyDescent="0.25">
      <c r="A77" s="38" t="s">
        <v>39</v>
      </c>
      <c r="B77" s="39" t="s">
        <v>39</v>
      </c>
      <c r="C77" s="40">
        <v>16.851927570093459</v>
      </c>
      <c r="D77" s="41"/>
      <c r="E77" s="40">
        <v>13.925784687591669</v>
      </c>
      <c r="F77" s="41"/>
      <c r="G77" s="40">
        <v>11.289821736630246</v>
      </c>
      <c r="H77" s="41"/>
      <c r="I77" s="40">
        <v>13.772353108146467</v>
      </c>
      <c r="J77" s="41"/>
      <c r="K77" s="40">
        <v>13.751769034814606</v>
      </c>
      <c r="L77" s="41"/>
      <c r="M77" s="40">
        <v>18.182306387789712</v>
      </c>
      <c r="N77" s="41"/>
      <c r="O77" s="40">
        <v>14.00197628458498</v>
      </c>
      <c r="P77" s="42"/>
      <c r="Q77" s="40">
        <v>4.8332881539712655</v>
      </c>
      <c r="R77" s="42"/>
      <c r="S77" s="40">
        <v>6.564968673385998</v>
      </c>
      <c r="T77" s="42"/>
      <c r="U77" s="40">
        <v>7.665745856353591</v>
      </c>
      <c r="V77" s="42"/>
      <c r="W77" s="40">
        <v>8.7256493506493502</v>
      </c>
      <c r="X77" s="42"/>
      <c r="Y77" s="40">
        <v>12.403616059558628</v>
      </c>
      <c r="Z77" s="42"/>
    </row>
    <row r="78" spans="1:26" ht="15" x14ac:dyDescent="0.25">
      <c r="A78" s="38" t="s">
        <v>40</v>
      </c>
      <c r="B78" s="39" t="s">
        <v>40</v>
      </c>
      <c r="C78" s="40">
        <v>0.18456591639871384</v>
      </c>
      <c r="D78" s="41"/>
      <c r="E78" s="40">
        <v>4.0348162475822047</v>
      </c>
      <c r="F78" s="41"/>
      <c r="G78" s="40">
        <v>0.36459627329192545</v>
      </c>
      <c r="H78" s="41"/>
      <c r="I78" s="40">
        <v>0.86773162939297122</v>
      </c>
      <c r="J78" s="41"/>
      <c r="K78" s="40">
        <v>0.30936227951153322</v>
      </c>
      <c r="L78" s="41"/>
      <c r="M78" s="40">
        <v>10.069148936170214</v>
      </c>
      <c r="N78" s="41"/>
      <c r="O78" s="40">
        <v>3.463225806451613</v>
      </c>
      <c r="P78" s="42"/>
      <c r="Q78" s="40">
        <v>3.06084142394822</v>
      </c>
      <c r="R78" s="42"/>
      <c r="S78" s="40">
        <v>14.05342019543974</v>
      </c>
      <c r="T78" s="42"/>
      <c r="U78" s="40">
        <v>11.937783538561245</v>
      </c>
      <c r="V78" s="42"/>
      <c r="W78" s="40">
        <v>12.648854961832061</v>
      </c>
      <c r="X78" s="42"/>
      <c r="Y78" s="40">
        <v>12.148546144121365</v>
      </c>
      <c r="Z78" s="42"/>
    </row>
    <row r="79" spans="1:26" ht="15" x14ac:dyDescent="0.25">
      <c r="A79" s="38" t="s">
        <v>41</v>
      </c>
      <c r="B79" s="39" t="s">
        <v>41</v>
      </c>
      <c r="C79" s="40">
        <v>0</v>
      </c>
      <c r="D79" s="41"/>
      <c r="E79" s="40">
        <v>1.9029998678472312E-2</v>
      </c>
      <c r="F79" s="41"/>
      <c r="G79" s="40">
        <v>0</v>
      </c>
      <c r="H79" s="41"/>
      <c r="I79" s="40">
        <v>0</v>
      </c>
      <c r="J79" s="41"/>
      <c r="K79" s="40">
        <v>2.6413100898045432E-4</v>
      </c>
      <c r="L79" s="41"/>
      <c r="M79" s="40">
        <v>0</v>
      </c>
      <c r="N79" s="41"/>
      <c r="O79" s="40">
        <v>0</v>
      </c>
      <c r="P79" s="42"/>
      <c r="Q79" s="40">
        <v>0</v>
      </c>
      <c r="R79" s="42"/>
      <c r="S79" s="40">
        <v>1.053740779768177E-3</v>
      </c>
      <c r="T79" s="42"/>
      <c r="U79" s="40">
        <v>2.6343519494204424E-4</v>
      </c>
      <c r="V79" s="42"/>
      <c r="W79" s="40">
        <v>8.9567966280295046E-3</v>
      </c>
      <c r="X79" s="42"/>
      <c r="Y79" s="40">
        <v>0</v>
      </c>
      <c r="Z79" s="42"/>
    </row>
    <row r="80" spans="1:26" ht="15" x14ac:dyDescent="0.25">
      <c r="A80" s="38" t="s">
        <v>42</v>
      </c>
      <c r="B80" s="39" t="s">
        <v>42</v>
      </c>
      <c r="C80" s="40">
        <v>9.0143266475644701</v>
      </c>
      <c r="D80" s="41"/>
      <c r="E80" s="40">
        <v>11.595898673100121</v>
      </c>
      <c r="F80" s="41"/>
      <c r="G80" s="40">
        <v>14.972727272727273</v>
      </c>
      <c r="H80" s="41"/>
      <c r="I80" s="40">
        <v>11.003401360544217</v>
      </c>
      <c r="J80" s="41"/>
      <c r="K80" s="40">
        <v>12.89098998887653</v>
      </c>
      <c r="L80" s="41"/>
      <c r="M80" s="40">
        <v>13.596280087527353</v>
      </c>
      <c r="N80" s="41"/>
      <c r="O80" s="40">
        <v>16.485115766262403</v>
      </c>
      <c r="P80" s="42"/>
      <c r="Q80" s="40">
        <v>9.0332975295381317</v>
      </c>
      <c r="R80" s="42"/>
      <c r="S80" s="40">
        <v>9.8693361433087468</v>
      </c>
      <c r="T80" s="42"/>
      <c r="U80" s="40">
        <v>9.8264550264550259</v>
      </c>
      <c r="V80" s="42"/>
      <c r="W80" s="40">
        <v>11.042887029288703</v>
      </c>
      <c r="X80" s="42"/>
      <c r="Y80" s="40">
        <v>12.130434782608695</v>
      </c>
      <c r="Z80" s="42"/>
    </row>
    <row r="81" spans="1:26" ht="15" x14ac:dyDescent="0.25">
      <c r="A81" s="38" t="s">
        <v>43</v>
      </c>
      <c r="B81" s="39" t="s">
        <v>43</v>
      </c>
      <c r="C81" s="40">
        <v>0</v>
      </c>
      <c r="D81" s="41"/>
      <c r="E81" s="40">
        <v>0</v>
      </c>
      <c r="F81" s="41"/>
      <c r="G81" s="40">
        <v>0</v>
      </c>
      <c r="H81" s="41"/>
      <c r="I81" s="40">
        <v>0</v>
      </c>
      <c r="J81" s="41"/>
      <c r="K81" s="40">
        <v>0</v>
      </c>
      <c r="L81" s="41"/>
      <c r="M81" s="40">
        <v>0</v>
      </c>
      <c r="N81" s="41"/>
      <c r="O81" s="40">
        <v>0</v>
      </c>
      <c r="P81" s="42"/>
      <c r="Q81" s="40">
        <v>0</v>
      </c>
      <c r="R81" s="42"/>
      <c r="S81" s="40">
        <v>0</v>
      </c>
      <c r="T81" s="42"/>
      <c r="U81" s="40">
        <v>0</v>
      </c>
      <c r="V81" s="42"/>
      <c r="W81" s="40">
        <v>0</v>
      </c>
      <c r="X81" s="42"/>
      <c r="Y81" s="40">
        <v>0</v>
      </c>
      <c r="Z81" s="42"/>
    </row>
    <row r="82" spans="1:26" ht="15" x14ac:dyDescent="0.25">
      <c r="A82" s="38" t="s">
        <v>44</v>
      </c>
      <c r="B82" s="45" t="s">
        <v>44</v>
      </c>
      <c r="C82" s="46">
        <v>0.1542056074766355</v>
      </c>
      <c r="D82" s="47"/>
      <c r="E82" s="46">
        <v>8.8785046728971959E-2</v>
      </c>
      <c r="F82" s="47"/>
      <c r="G82" s="46">
        <v>4.4392523364485979E-2</v>
      </c>
      <c r="H82" s="47"/>
      <c r="I82" s="46">
        <v>4.9065420560747662E-2</v>
      </c>
      <c r="J82" s="47"/>
      <c r="K82" s="46">
        <v>5.3738317757009345E-2</v>
      </c>
      <c r="L82" s="47"/>
      <c r="M82" s="46">
        <v>1.1709601873536301E-2</v>
      </c>
      <c r="N82" s="47"/>
      <c r="O82" s="46">
        <v>5.1401869158878503E-2</v>
      </c>
      <c r="P82" s="49"/>
      <c r="Q82" s="46">
        <v>0.77174929840972872</v>
      </c>
      <c r="R82" s="49"/>
      <c r="S82" s="46">
        <v>3.5294117647058823E-2</v>
      </c>
      <c r="T82" s="49"/>
      <c r="U82" s="46">
        <v>9.4847058823529409</v>
      </c>
      <c r="V82" s="49"/>
      <c r="W82" s="46">
        <v>3.0752941176470587</v>
      </c>
      <c r="X82" s="49"/>
      <c r="Y82" s="46">
        <v>13.051764705882354</v>
      </c>
      <c r="Z82" s="49"/>
    </row>
    <row r="83" spans="1:26" ht="15" x14ac:dyDescent="0.25">
      <c r="A83" s="38" t="s">
        <v>45</v>
      </c>
      <c r="B83" s="45" t="s">
        <v>45</v>
      </c>
      <c r="C83" s="46">
        <v>32.647584973166367</v>
      </c>
      <c r="D83" s="47"/>
      <c r="E83" s="46">
        <v>33.832591273374888</v>
      </c>
      <c r="F83" s="47"/>
      <c r="G83" s="46">
        <v>35.706169551708832</v>
      </c>
      <c r="H83" s="47"/>
      <c r="I83" s="46">
        <v>34.260708945377779</v>
      </c>
      <c r="J83" s="47"/>
      <c r="K83" s="46">
        <v>29.291985396383865</v>
      </c>
      <c r="L83" s="47"/>
      <c r="M83" s="46">
        <v>22.73432393568347</v>
      </c>
      <c r="N83" s="47"/>
      <c r="O83" s="46">
        <v>12.554433025605295</v>
      </c>
      <c r="P83" s="49"/>
      <c r="Q83" s="46">
        <v>3.6438057914217286</v>
      </c>
      <c r="R83" s="49"/>
      <c r="S83" s="46">
        <v>18.835027706269905</v>
      </c>
      <c r="T83" s="49"/>
      <c r="U83" s="46">
        <v>60.723782034461649</v>
      </c>
      <c r="V83" s="49"/>
      <c r="W83" s="46">
        <v>69.697168614065035</v>
      </c>
      <c r="X83" s="49"/>
      <c r="Y83" s="46">
        <v>48.82266991365951</v>
      </c>
      <c r="Z83" s="49"/>
    </row>
    <row r="84" spans="1:26" ht="15" x14ac:dyDescent="0.25">
      <c r="A84" s="38" t="s">
        <v>46</v>
      </c>
      <c r="B84" s="45" t="s">
        <v>46</v>
      </c>
      <c r="C84" s="46">
        <v>32.501077644269628</v>
      </c>
      <c r="D84" s="47"/>
      <c r="E84" s="46">
        <v>33.020475799946681</v>
      </c>
      <c r="F84" s="47"/>
      <c r="G84" s="46">
        <v>30.043730694621868</v>
      </c>
      <c r="H84" s="47"/>
      <c r="I84" s="46">
        <v>24.863588543129023</v>
      </c>
      <c r="J84" s="47"/>
      <c r="K84" s="46">
        <v>24.876554340245292</v>
      </c>
      <c r="L84" s="47"/>
      <c r="M84" s="46">
        <v>27.119431379982853</v>
      </c>
      <c r="N84" s="47"/>
      <c r="O84" s="46">
        <v>13.414046914769209</v>
      </c>
      <c r="P84" s="49"/>
      <c r="Q84" s="46">
        <v>4.6649023601046178</v>
      </c>
      <c r="R84" s="49"/>
      <c r="S84" s="46">
        <v>15.018309313175783</v>
      </c>
      <c r="T84" s="49"/>
      <c r="U84" s="46">
        <v>13.716956807644721</v>
      </c>
      <c r="V84" s="49"/>
      <c r="W84" s="46">
        <v>11.669836885399626</v>
      </c>
      <c r="X84" s="49"/>
      <c r="Y84" s="46">
        <v>10.773553627096966</v>
      </c>
      <c r="Z84" s="49"/>
    </row>
    <row r="85" spans="1:26" ht="15" x14ac:dyDescent="0.25">
      <c r="A85" s="38" t="s">
        <v>47</v>
      </c>
      <c r="B85" s="45" t="s">
        <v>47</v>
      </c>
      <c r="C85" s="46">
        <v>7.2</v>
      </c>
      <c r="D85" s="47"/>
      <c r="E85" s="46">
        <v>6.0222222222222221</v>
      </c>
      <c r="F85" s="47"/>
      <c r="G85" s="46">
        <v>6.3111111111111109</v>
      </c>
      <c r="H85" s="47"/>
      <c r="I85" s="46">
        <v>5.2444444444444445</v>
      </c>
      <c r="J85" s="47"/>
      <c r="K85" s="46">
        <v>5.177777777777778</v>
      </c>
      <c r="L85" s="47"/>
      <c r="M85" s="46">
        <v>5.5555555555555554</v>
      </c>
      <c r="N85" s="47"/>
      <c r="O85" s="46">
        <v>5.5555555555555554</v>
      </c>
      <c r="P85" s="49"/>
      <c r="Q85" s="46">
        <v>4.4943820224719104</v>
      </c>
      <c r="R85" s="49"/>
      <c r="S85" s="46">
        <v>5.5730337078651688</v>
      </c>
      <c r="T85" s="49"/>
      <c r="U85" s="46">
        <v>5.0989010989010985</v>
      </c>
      <c r="V85" s="49"/>
      <c r="W85" s="46">
        <v>4.2637362637362637</v>
      </c>
      <c r="X85" s="49"/>
      <c r="Y85" s="46">
        <v>3.0769230769230771</v>
      </c>
      <c r="Z85" s="49"/>
    </row>
    <row r="86" spans="1:26" ht="15" x14ac:dyDescent="0.25">
      <c r="A86" s="38" t="s">
        <v>48</v>
      </c>
      <c r="B86" s="45" t="s">
        <v>48</v>
      </c>
      <c r="C86" s="46">
        <v>0.21279069767441861</v>
      </c>
      <c r="D86" s="47"/>
      <c r="E86" s="46">
        <v>0.16375968992248063</v>
      </c>
      <c r="F86" s="47"/>
      <c r="G86" s="46">
        <v>0.14089147286821704</v>
      </c>
      <c r="H86" s="47"/>
      <c r="I86" s="46">
        <v>0.3625968992248062</v>
      </c>
      <c r="J86" s="47"/>
      <c r="K86" s="46">
        <v>0.3199612403100775</v>
      </c>
      <c r="L86" s="47"/>
      <c r="M86" s="46">
        <v>0.33682170542635659</v>
      </c>
      <c r="N86" s="47"/>
      <c r="O86" s="46">
        <v>0.4445736434108527</v>
      </c>
      <c r="P86" s="49"/>
      <c r="Q86" s="46">
        <v>0.52829457364341081</v>
      </c>
      <c r="R86" s="49"/>
      <c r="S86" s="46">
        <v>7.9844961240310083E-2</v>
      </c>
      <c r="T86" s="49"/>
      <c r="U86" s="46">
        <v>0.37771317829457363</v>
      </c>
      <c r="V86" s="49"/>
      <c r="W86" s="46">
        <v>0.11337209302325581</v>
      </c>
      <c r="X86" s="49"/>
      <c r="Y86" s="46">
        <v>0.17131782945736435</v>
      </c>
      <c r="Z86" s="49"/>
    </row>
    <row r="87" spans="1:26" ht="15" x14ac:dyDescent="0.25">
      <c r="A87" s="38" t="s">
        <v>49</v>
      </c>
      <c r="B87" s="39" t="s">
        <v>49</v>
      </c>
      <c r="C87" s="40">
        <v>0</v>
      </c>
      <c r="D87" s="41"/>
      <c r="E87" s="40">
        <v>0.8224852071005917</v>
      </c>
      <c r="F87" s="41"/>
      <c r="G87" s="40">
        <v>0.99029126213592233</v>
      </c>
      <c r="H87" s="41"/>
      <c r="I87" s="40">
        <v>1.4231499051233396</v>
      </c>
      <c r="J87" s="41"/>
      <c r="K87" s="40">
        <v>1.5151515151515151</v>
      </c>
      <c r="L87" s="41"/>
      <c r="M87" s="40">
        <v>1.2121212121212122</v>
      </c>
      <c r="N87" s="41"/>
      <c r="O87" s="40">
        <v>0.67934782608695654</v>
      </c>
      <c r="P87" s="42"/>
      <c r="Q87" s="40">
        <v>1.1194029850746268</v>
      </c>
      <c r="R87" s="42"/>
      <c r="S87" s="40">
        <v>1.2195121951219512</v>
      </c>
      <c r="T87" s="42"/>
      <c r="U87" s="40">
        <v>1.6227642276422765</v>
      </c>
      <c r="V87" s="42"/>
      <c r="W87" s="40">
        <v>1.2264462809917356</v>
      </c>
      <c r="X87" s="42"/>
      <c r="Y87" s="40">
        <v>0.12892561983471074</v>
      </c>
      <c r="Z87" s="42"/>
    </row>
    <row r="88" spans="1:26" ht="15" x14ac:dyDescent="0.25">
      <c r="A88" s="38" t="s">
        <v>50</v>
      </c>
      <c r="B88" s="39" t="s">
        <v>50</v>
      </c>
      <c r="C88" s="40">
        <v>0.79893475366178424</v>
      </c>
      <c r="D88" s="41"/>
      <c r="E88" s="40">
        <v>0</v>
      </c>
      <c r="F88" s="41"/>
      <c r="G88" s="40">
        <v>4.7351524879614769E-2</v>
      </c>
      <c r="H88" s="41"/>
      <c r="I88" s="40">
        <v>7.6984126984126988E-2</v>
      </c>
      <c r="J88" s="41"/>
      <c r="K88" s="40">
        <v>5.0833995234312944E-2</v>
      </c>
      <c r="L88" s="41"/>
      <c r="M88" s="40">
        <v>0.11005164878823996</v>
      </c>
      <c r="N88" s="41"/>
      <c r="O88" s="40">
        <v>3.30151153540175E-2</v>
      </c>
      <c r="P88" s="42"/>
      <c r="Q88" s="40">
        <v>4.89065606361829E-2</v>
      </c>
      <c r="R88" s="42"/>
      <c r="S88" s="40">
        <v>3.0645161290322579E-2</v>
      </c>
      <c r="T88" s="42"/>
      <c r="U88" s="40">
        <v>0.45716138445327065</v>
      </c>
      <c r="V88" s="42"/>
      <c r="W88" s="40">
        <v>0.31967545638945233</v>
      </c>
      <c r="X88" s="42"/>
      <c r="Y88" s="40">
        <v>0.73998589009955318</v>
      </c>
      <c r="Z88" s="42"/>
    </row>
    <row r="89" spans="1:26" ht="15" x14ac:dyDescent="0.25">
      <c r="A89" s="38" t="s">
        <v>51</v>
      </c>
      <c r="B89" s="39" t="s">
        <v>51</v>
      </c>
      <c r="C89" s="40">
        <v>28.270937702599163</v>
      </c>
      <c r="D89" s="41"/>
      <c r="E89" s="40">
        <v>28.613846244338568</v>
      </c>
      <c r="F89" s="41"/>
      <c r="G89" s="40">
        <v>28.120554869805442</v>
      </c>
      <c r="H89" s="41"/>
      <c r="I89" s="40">
        <v>25.01972872996301</v>
      </c>
      <c r="J89" s="41"/>
      <c r="K89" s="40">
        <v>26.11695975451434</v>
      </c>
      <c r="L89" s="41"/>
      <c r="M89" s="40">
        <v>30.165368731563422</v>
      </c>
      <c r="N89" s="41"/>
      <c r="O89" s="40">
        <v>10.588676792151764</v>
      </c>
      <c r="P89" s="42"/>
      <c r="Q89" s="40">
        <v>21.484721070709462</v>
      </c>
      <c r="R89" s="42"/>
      <c r="S89" s="40">
        <v>25.972634730538921</v>
      </c>
      <c r="T89" s="42"/>
      <c r="U89" s="40">
        <v>23.112267480112447</v>
      </c>
      <c r="V89" s="42"/>
      <c r="W89" s="40">
        <v>25.266562650024003</v>
      </c>
      <c r="X89" s="42"/>
      <c r="Y89" s="40">
        <v>27.376175360843266</v>
      </c>
      <c r="Z89" s="42"/>
    </row>
    <row r="90" spans="1:26" ht="15" x14ac:dyDescent="0.25">
      <c r="A90" s="38" t="s">
        <v>52</v>
      </c>
      <c r="B90" s="39" t="s">
        <v>52</v>
      </c>
      <c r="C90" s="40">
        <v>0.76618139566673504</v>
      </c>
      <c r="D90" s="41"/>
      <c r="E90" s="40">
        <v>1.1613077182339062</v>
      </c>
      <c r="F90" s="41"/>
      <c r="G90" s="40">
        <v>2.8818543046357616</v>
      </c>
      <c r="H90" s="41"/>
      <c r="I90" s="40">
        <v>0.43602649006622518</v>
      </c>
      <c r="J90" s="41"/>
      <c r="K90" s="40">
        <v>2.5414379084967322</v>
      </c>
      <c r="L90" s="41"/>
      <c r="M90" s="40">
        <v>2.4093506493506491</v>
      </c>
      <c r="N90" s="41"/>
      <c r="O90" s="40">
        <v>2.3824358974358972</v>
      </c>
      <c r="P90" s="42"/>
      <c r="Q90" s="40">
        <v>2.0917307692307694</v>
      </c>
      <c r="R90" s="42"/>
      <c r="S90" s="40">
        <v>2.3534571062740075</v>
      </c>
      <c r="T90" s="42"/>
      <c r="U90" s="40">
        <v>2.1535623409669213</v>
      </c>
      <c r="V90" s="42"/>
      <c r="W90" s="40">
        <v>3.2389171974522295</v>
      </c>
      <c r="X90" s="42"/>
      <c r="Y90" s="40">
        <v>3.2371337579617836</v>
      </c>
      <c r="Z90" s="42"/>
    </row>
    <row r="91" spans="1:26" ht="15" x14ac:dyDescent="0.25">
      <c r="A91" s="38" t="s">
        <v>53</v>
      </c>
      <c r="B91" s="39" t="s">
        <v>53</v>
      </c>
      <c r="C91" s="40">
        <v>3.8349514563106797</v>
      </c>
      <c r="D91" s="43"/>
      <c r="E91" s="40">
        <v>5.4341544291804835</v>
      </c>
      <c r="F91" s="41"/>
      <c r="G91" s="40">
        <v>9.864045078527754</v>
      </c>
      <c r="H91" s="41"/>
      <c r="I91" s="40">
        <v>5.8773189706762414</v>
      </c>
      <c r="J91" s="41"/>
      <c r="K91" s="40">
        <v>7.6502659574468082</v>
      </c>
      <c r="L91" s="41"/>
      <c r="M91" s="40">
        <v>6.5811416797963886</v>
      </c>
      <c r="N91" s="41"/>
      <c r="O91" s="40">
        <v>7.4155101046992939</v>
      </c>
      <c r="P91" s="42"/>
      <c r="Q91" s="40">
        <v>2.5274859516247252</v>
      </c>
      <c r="R91" s="42"/>
      <c r="S91" s="40">
        <v>5.5954356846473026</v>
      </c>
      <c r="T91" s="42"/>
      <c r="U91" s="40">
        <v>4.2272616136919314</v>
      </c>
      <c r="V91" s="42"/>
      <c r="W91" s="40">
        <v>3.1041001718634913</v>
      </c>
      <c r="X91" s="42"/>
      <c r="Y91" s="40">
        <v>5.0875015361926996</v>
      </c>
      <c r="Z91" s="42"/>
    </row>
    <row r="92" spans="1:26" ht="15" x14ac:dyDescent="0.25">
      <c r="A92" s="38" t="s">
        <v>54</v>
      </c>
      <c r="B92" s="45" t="s">
        <v>54</v>
      </c>
      <c r="C92" s="46">
        <v>2.6207734806629834</v>
      </c>
      <c r="D92" s="47"/>
      <c r="E92" s="46">
        <v>2.5373222748815167</v>
      </c>
      <c r="F92" s="47"/>
      <c r="G92" s="46">
        <v>1.4043749999999999</v>
      </c>
      <c r="H92" s="47"/>
      <c r="I92" s="46">
        <v>1.444541867601929</v>
      </c>
      <c r="J92" s="47"/>
      <c r="K92" s="46">
        <v>1.9579069767441861</v>
      </c>
      <c r="L92" s="47"/>
      <c r="M92" s="46">
        <v>1.5457634798368827</v>
      </c>
      <c r="N92" s="47"/>
      <c r="O92" s="46">
        <v>2.0541324311261477</v>
      </c>
      <c r="P92" s="49"/>
      <c r="Q92" s="46">
        <v>2.6857654431512983</v>
      </c>
      <c r="R92" s="49"/>
      <c r="S92" s="46">
        <v>4.6738076969672493</v>
      </c>
      <c r="T92" s="49"/>
      <c r="U92" s="46">
        <v>5.2187055019508461</v>
      </c>
      <c r="V92" s="49"/>
      <c r="W92" s="46">
        <v>5.2069222610759329</v>
      </c>
      <c r="X92" s="49"/>
      <c r="Y92" s="46">
        <v>7.0903324643212304</v>
      </c>
      <c r="Z92" s="49"/>
    </row>
    <row r="93" spans="1:26" ht="15" x14ac:dyDescent="0.25">
      <c r="A93" s="38" t="s">
        <v>55</v>
      </c>
      <c r="B93" s="45" t="s">
        <v>55</v>
      </c>
      <c r="C93" s="46">
        <v>2.1542940320232896E-2</v>
      </c>
      <c r="D93" s="47"/>
      <c r="E93" s="46">
        <v>6.8616829180209466E-3</v>
      </c>
      <c r="F93" s="47"/>
      <c r="G93" s="46">
        <v>3.9124192390524046E-2</v>
      </c>
      <c r="H93" s="47"/>
      <c r="I93" s="46">
        <v>3.1867431485022309E-2</v>
      </c>
      <c r="J93" s="47"/>
      <c r="K93" s="46">
        <v>3.0290162774239206E-2</v>
      </c>
      <c r="L93" s="47"/>
      <c r="M93" s="46">
        <v>7.68688293370945E-3</v>
      </c>
      <c r="N93" s="47"/>
      <c r="O93" s="46">
        <v>3.2092696629213484E-2</v>
      </c>
      <c r="P93" s="49"/>
      <c r="Q93" s="46">
        <v>8.771929824561403E-3</v>
      </c>
      <c r="R93" s="49"/>
      <c r="S93" s="46">
        <v>5.454545454545455E-3</v>
      </c>
      <c r="T93" s="49"/>
      <c r="U93" s="46">
        <v>0.18013986013986014</v>
      </c>
      <c r="V93" s="49"/>
      <c r="W93" s="46">
        <v>0.104375</v>
      </c>
      <c r="X93" s="49"/>
      <c r="Y93" s="46">
        <v>4.9448275862068965E-2</v>
      </c>
      <c r="Z93" s="49"/>
    </row>
    <row r="94" spans="1:26" ht="15" x14ac:dyDescent="0.25">
      <c r="A94" s="38" t="s">
        <v>56</v>
      </c>
      <c r="B94" s="45" t="s">
        <v>56</v>
      </c>
      <c r="C94" s="46">
        <v>7.6112412177985946E-3</v>
      </c>
      <c r="D94" s="47"/>
      <c r="E94" s="46">
        <v>1.9320843091334895E-2</v>
      </c>
      <c r="F94" s="47"/>
      <c r="G94" s="46">
        <v>0.29742388758782201</v>
      </c>
      <c r="H94" s="47"/>
      <c r="I94" s="46">
        <v>0.89392133492252679</v>
      </c>
      <c r="J94" s="47"/>
      <c r="K94" s="46">
        <v>2.302145411203814</v>
      </c>
      <c r="L94" s="47"/>
      <c r="M94" s="46">
        <v>7.7473182359952325E-3</v>
      </c>
      <c r="N94" s="47"/>
      <c r="O94" s="46">
        <v>0</v>
      </c>
      <c r="P94" s="49"/>
      <c r="Q94" s="46">
        <v>3.7544696066746125E-2</v>
      </c>
      <c r="R94" s="49"/>
      <c r="S94" s="46">
        <v>0.20738974970202623</v>
      </c>
      <c r="T94" s="49"/>
      <c r="U94" s="46">
        <v>0.15852205005959474</v>
      </c>
      <c r="V94" s="49"/>
      <c r="W94" s="46">
        <v>0.34564958283671038</v>
      </c>
      <c r="X94" s="49"/>
      <c r="Y94" s="46">
        <v>0.41358760429082242</v>
      </c>
      <c r="Z94" s="49"/>
    </row>
    <row r="95" spans="1:26" ht="15" x14ac:dyDescent="0.25">
      <c r="A95" s="38" t="s">
        <v>57</v>
      </c>
      <c r="B95" s="45" t="s">
        <v>57</v>
      </c>
      <c r="C95" s="46">
        <v>0.16314398943196828</v>
      </c>
      <c r="D95" s="47"/>
      <c r="E95" s="46">
        <v>0.20647002854424357</v>
      </c>
      <c r="F95" s="47"/>
      <c r="G95" s="46">
        <v>20.635668789808918</v>
      </c>
      <c r="H95" s="47"/>
      <c r="I95" s="46">
        <v>25.011111111111113</v>
      </c>
      <c r="J95" s="47"/>
      <c r="K95" s="46">
        <v>29.210759493670885</v>
      </c>
      <c r="L95" s="47"/>
      <c r="M95" s="46">
        <v>27.75</v>
      </c>
      <c r="N95" s="47"/>
      <c r="O95" s="46">
        <v>10.035804020100503</v>
      </c>
      <c r="P95" s="49"/>
      <c r="Q95" s="46">
        <v>0.34146341463414637</v>
      </c>
      <c r="R95" s="49"/>
      <c r="S95" s="46">
        <v>1.8996904024767802</v>
      </c>
      <c r="T95" s="49"/>
      <c r="U95" s="46">
        <v>2.5411764705882351</v>
      </c>
      <c r="V95" s="49"/>
      <c r="W95" s="46">
        <v>1.8581143740340031</v>
      </c>
      <c r="X95" s="49"/>
      <c r="Y95" s="46">
        <v>2.4500772797527048</v>
      </c>
      <c r="Z95" s="49"/>
    </row>
    <row r="96" spans="1:26" ht="15" x14ac:dyDescent="0.25">
      <c r="A96" s="38" t="s">
        <v>58</v>
      </c>
      <c r="B96" s="45" t="s">
        <v>58</v>
      </c>
      <c r="C96" s="46">
        <v>12.309796546418191</v>
      </c>
      <c r="D96" s="47"/>
      <c r="E96" s="46">
        <v>14.151747655583973</v>
      </c>
      <c r="F96" s="47"/>
      <c r="G96" s="46">
        <v>14.495225102319235</v>
      </c>
      <c r="H96" s="47"/>
      <c r="I96" s="46">
        <v>12.10984137813406</v>
      </c>
      <c r="J96" s="47"/>
      <c r="K96" s="46">
        <v>15.837493544499914</v>
      </c>
      <c r="L96" s="47"/>
      <c r="M96" s="46">
        <v>17.220595832615807</v>
      </c>
      <c r="N96" s="47"/>
      <c r="O96" s="46">
        <v>11.286355785837651</v>
      </c>
      <c r="P96" s="49"/>
      <c r="Q96" s="46">
        <v>7.394431955732319</v>
      </c>
      <c r="R96" s="49"/>
      <c r="S96" s="46">
        <v>10.617630544637844</v>
      </c>
      <c r="T96" s="49"/>
      <c r="U96" s="46">
        <v>10.540940603335207</v>
      </c>
      <c r="V96" s="49"/>
      <c r="W96" s="46">
        <v>11.727800674409892</v>
      </c>
      <c r="X96" s="49"/>
      <c r="Y96" s="46">
        <v>13.149250936329588</v>
      </c>
      <c r="Z96" s="49"/>
    </row>
    <row r="97" spans="1:26" ht="15" x14ac:dyDescent="0.25">
      <c r="A97" s="38" t="s">
        <v>59</v>
      </c>
      <c r="B97" s="39" t="s">
        <v>59</v>
      </c>
      <c r="C97" s="40">
        <v>1.5797562268150502</v>
      </c>
      <c r="D97" s="41"/>
      <c r="E97" s="40">
        <v>1.1214854111405836</v>
      </c>
      <c r="F97" s="41"/>
      <c r="G97" s="40">
        <v>1.5387473460721868</v>
      </c>
      <c r="H97" s="41"/>
      <c r="I97" s="40">
        <v>1.6073326248671627</v>
      </c>
      <c r="J97" s="41"/>
      <c r="K97" s="40">
        <v>2.067517278043594</v>
      </c>
      <c r="L97" s="41"/>
      <c r="M97" s="40">
        <v>2.3757995735607675</v>
      </c>
      <c r="N97" s="41"/>
      <c r="O97" s="40">
        <v>2.2414712153518122</v>
      </c>
      <c r="P97" s="42"/>
      <c r="Q97" s="40">
        <v>1.8789333333333333</v>
      </c>
      <c r="R97" s="42"/>
      <c r="S97" s="40">
        <v>2.7123799359658483</v>
      </c>
      <c r="T97" s="42"/>
      <c r="U97" s="40">
        <v>2.4930600042707667</v>
      </c>
      <c r="V97" s="42"/>
      <c r="W97" s="40">
        <v>2.6321974148061105</v>
      </c>
      <c r="X97" s="42"/>
      <c r="Y97" s="40">
        <v>2.6818715949150733</v>
      </c>
      <c r="Z97" s="42"/>
    </row>
    <row r="98" spans="1:26" ht="15" x14ac:dyDescent="0.25">
      <c r="A98" s="38" t="s">
        <v>60</v>
      </c>
      <c r="B98" s="39" t="s">
        <v>60</v>
      </c>
      <c r="C98" s="40">
        <v>8.8482886575099684</v>
      </c>
      <c r="D98" s="41"/>
      <c r="E98" s="40">
        <v>8.8624014557639708</v>
      </c>
      <c r="F98" s="41"/>
      <c r="G98" s="40">
        <v>11.425064449064449</v>
      </c>
      <c r="H98" s="41"/>
      <c r="I98" s="40">
        <v>13.39897627216504</v>
      </c>
      <c r="J98" s="41"/>
      <c r="K98" s="40">
        <v>12.957049792669505</v>
      </c>
      <c r="L98" s="41"/>
      <c r="M98" s="40">
        <v>14.671924061908474</v>
      </c>
      <c r="N98" s="41"/>
      <c r="O98" s="40">
        <v>18.42933515801888</v>
      </c>
      <c r="P98" s="42"/>
      <c r="Q98" s="40">
        <v>20.204278383721704</v>
      </c>
      <c r="R98" s="42"/>
      <c r="S98" s="40">
        <v>19.289191582253459</v>
      </c>
      <c r="T98" s="42"/>
      <c r="U98" s="40">
        <v>14.45156119552513</v>
      </c>
      <c r="V98" s="42"/>
      <c r="W98" s="40">
        <v>11.071926386925107</v>
      </c>
      <c r="X98" s="42"/>
      <c r="Y98" s="40">
        <v>11.414449744841358</v>
      </c>
      <c r="Z98" s="42"/>
    </row>
    <row r="99" spans="1:26" ht="15" x14ac:dyDescent="0.25">
      <c r="A99" s="38" t="s">
        <v>61</v>
      </c>
      <c r="B99" s="39" t="s">
        <v>61</v>
      </c>
      <c r="C99" s="40">
        <v>5.3940765031859028</v>
      </c>
      <c r="D99" s="41"/>
      <c r="E99" s="40">
        <v>5.7198564874720619</v>
      </c>
      <c r="F99" s="41"/>
      <c r="G99" s="40">
        <v>11.414289997376606</v>
      </c>
      <c r="H99" s="41"/>
      <c r="I99" s="40">
        <v>10.881726652007869</v>
      </c>
      <c r="J99" s="41"/>
      <c r="K99" s="40">
        <v>11.800970873786408</v>
      </c>
      <c r="L99" s="41"/>
      <c r="M99" s="40">
        <v>21.334905660377359</v>
      </c>
      <c r="N99" s="41"/>
      <c r="O99" s="40">
        <v>20.939814814814813</v>
      </c>
      <c r="P99" s="42"/>
      <c r="Q99" s="40">
        <v>15.173309352517986</v>
      </c>
      <c r="R99" s="42"/>
      <c r="S99" s="40">
        <v>17.985611510791365</v>
      </c>
      <c r="T99" s="42"/>
      <c r="U99" s="40">
        <v>20.353982300884955</v>
      </c>
      <c r="V99" s="42"/>
      <c r="W99" s="40">
        <v>21.238938053097346</v>
      </c>
      <c r="X99" s="42"/>
      <c r="Y99" s="40">
        <v>21.05263157894737</v>
      </c>
      <c r="Z99" s="42"/>
    </row>
    <row r="100" spans="1:26" ht="15" x14ac:dyDescent="0.25">
      <c r="A100" s="38" t="s">
        <v>62</v>
      </c>
      <c r="B100" s="39" t="s">
        <v>62</v>
      </c>
      <c r="C100" s="40">
        <v>1.5136780963087877</v>
      </c>
      <c r="D100" s="41"/>
      <c r="E100" s="40">
        <v>1.5753209367462848</v>
      </c>
      <c r="F100" s="41"/>
      <c r="G100" s="40">
        <v>3.0476847687870237</v>
      </c>
      <c r="H100" s="41"/>
      <c r="I100" s="40">
        <v>2.7821796729021018</v>
      </c>
      <c r="J100" s="41"/>
      <c r="K100" s="40">
        <v>2.9499916408927525</v>
      </c>
      <c r="L100" s="41"/>
      <c r="M100" s="40">
        <v>2.408025294864061</v>
      </c>
      <c r="N100" s="41"/>
      <c r="O100" s="40">
        <v>2.676020134946985</v>
      </c>
      <c r="P100" s="42"/>
      <c r="Q100" s="40">
        <v>0.71594520312634202</v>
      </c>
      <c r="R100" s="42"/>
      <c r="S100" s="40">
        <v>1.847963158234522</v>
      </c>
      <c r="T100" s="42"/>
      <c r="U100" s="40">
        <v>0.72794926551478678</v>
      </c>
      <c r="V100" s="42"/>
      <c r="W100" s="40">
        <v>0.48633808906182446</v>
      </c>
      <c r="X100" s="42"/>
      <c r="Y100" s="40">
        <v>0.35928597734017892</v>
      </c>
      <c r="Z100" s="42"/>
    </row>
    <row r="101" spans="1:26" ht="15" x14ac:dyDescent="0.25">
      <c r="A101" s="38" t="s">
        <v>165</v>
      </c>
      <c r="B101" s="39" t="s">
        <v>165</v>
      </c>
      <c r="C101" s="40">
        <v>0</v>
      </c>
      <c r="D101" s="41"/>
      <c r="E101" s="40">
        <v>0</v>
      </c>
      <c r="F101" s="41"/>
      <c r="G101" s="40">
        <v>0</v>
      </c>
      <c r="H101" s="41"/>
      <c r="I101" s="40">
        <v>0</v>
      </c>
      <c r="J101" s="41"/>
      <c r="K101" s="40">
        <v>0</v>
      </c>
      <c r="L101" s="41"/>
      <c r="M101" s="40">
        <v>0</v>
      </c>
      <c r="N101" s="41"/>
      <c r="O101" s="40">
        <v>0</v>
      </c>
      <c r="P101" s="42"/>
      <c r="Q101" s="40">
        <v>5.9071337579617831</v>
      </c>
      <c r="R101" s="42"/>
      <c r="S101" s="40">
        <v>0.58394160583941601</v>
      </c>
      <c r="T101" s="42"/>
      <c r="U101" s="40">
        <v>0.63305978898007031</v>
      </c>
      <c r="V101" s="42"/>
      <c r="W101" s="40">
        <v>0.3501196242049367</v>
      </c>
      <c r="X101" s="42"/>
      <c r="Y101" s="40">
        <v>0.32502708559046589</v>
      </c>
      <c r="Z101" s="42"/>
    </row>
    <row r="102" spans="1:26" ht="15" x14ac:dyDescent="0.25">
      <c r="A102" s="38" t="s">
        <v>63</v>
      </c>
      <c r="B102" s="45" t="s">
        <v>63</v>
      </c>
      <c r="C102" s="46">
        <v>30.624056711639607</v>
      </c>
      <c r="D102" s="47"/>
      <c r="E102" s="46">
        <v>32.437070938215101</v>
      </c>
      <c r="F102" s="48"/>
      <c r="G102" s="46">
        <v>28.180023228803716</v>
      </c>
      <c r="H102" s="47"/>
      <c r="I102" s="46">
        <v>26.007205950720596</v>
      </c>
      <c r="J102" s="47"/>
      <c r="K102" s="46">
        <v>23.961032863849766</v>
      </c>
      <c r="L102" s="47"/>
      <c r="M102" s="46">
        <v>19.602666043030869</v>
      </c>
      <c r="N102" s="47"/>
      <c r="O102" s="46">
        <v>15.029404061808052</v>
      </c>
      <c r="P102" s="49"/>
      <c r="Q102" s="46">
        <v>21.538075913105754</v>
      </c>
      <c r="R102" s="49"/>
      <c r="S102" s="46">
        <v>19.249124343257442</v>
      </c>
      <c r="T102" s="49"/>
      <c r="U102" s="46">
        <v>21.468276619099889</v>
      </c>
      <c r="V102" s="49"/>
      <c r="W102" s="46">
        <v>24.658063092874475</v>
      </c>
      <c r="X102" s="49"/>
      <c r="Y102" s="46">
        <v>31.358052267143176</v>
      </c>
      <c r="Z102" s="49"/>
    </row>
    <row r="103" spans="1:26" ht="15" x14ac:dyDescent="0.25">
      <c r="A103" s="38" t="s">
        <v>64</v>
      </c>
      <c r="B103" s="45" t="s">
        <v>64</v>
      </c>
      <c r="C103" s="46">
        <v>56.127886323268207</v>
      </c>
      <c r="D103" s="47"/>
      <c r="E103" s="46">
        <v>58.802177858439201</v>
      </c>
      <c r="F103" s="47"/>
      <c r="G103" s="46">
        <v>67.57546251217137</v>
      </c>
      <c r="H103" s="47"/>
      <c r="I103" s="46">
        <v>59.086491739552962</v>
      </c>
      <c r="J103" s="47"/>
      <c r="K103" s="46">
        <v>64.268867924528294</v>
      </c>
      <c r="L103" s="48"/>
      <c r="M103" s="46">
        <v>67.1685002895194</v>
      </c>
      <c r="N103" s="47"/>
      <c r="O103" s="46">
        <v>54.49961210240496</v>
      </c>
      <c r="P103" s="49"/>
      <c r="Q103" s="46">
        <v>35.782625334864136</v>
      </c>
      <c r="R103" s="49"/>
      <c r="S103" s="46">
        <v>47.968285431119924</v>
      </c>
      <c r="T103" s="49"/>
      <c r="U103" s="46">
        <v>47.195357833655706</v>
      </c>
      <c r="V103" s="49"/>
      <c r="W103" s="46">
        <v>53.971873812238691</v>
      </c>
      <c r="X103" s="49"/>
      <c r="Y103" s="46">
        <v>57.274649240822605</v>
      </c>
      <c r="Z103" s="49"/>
    </row>
    <row r="104" spans="1:26" ht="15" x14ac:dyDescent="0.25">
      <c r="A104" s="38" t="s">
        <v>65</v>
      </c>
      <c r="B104" s="45" t="s">
        <v>65</v>
      </c>
      <c r="C104" s="46">
        <v>16.823217442545669</v>
      </c>
      <c r="D104" s="48"/>
      <c r="E104" s="46">
        <v>16.864627356275577</v>
      </c>
      <c r="F104" s="47"/>
      <c r="G104" s="46">
        <v>17.680239199086206</v>
      </c>
      <c r="H104" s="47"/>
      <c r="I104" s="46">
        <v>16.985002714440824</v>
      </c>
      <c r="J104" s="47"/>
      <c r="K104" s="46">
        <v>16.615292543828769</v>
      </c>
      <c r="L104" s="47"/>
      <c r="M104" s="46">
        <v>19.156263239655416</v>
      </c>
      <c r="N104" s="47"/>
      <c r="O104" s="46">
        <v>14.272749910079407</v>
      </c>
      <c r="P104" s="49"/>
      <c r="Q104" s="46">
        <v>10.909500514933059</v>
      </c>
      <c r="R104" s="49"/>
      <c r="S104" s="46">
        <v>12.948114853641174</v>
      </c>
      <c r="T104" s="49"/>
      <c r="U104" s="46">
        <v>13.476387104225921</v>
      </c>
      <c r="V104" s="49"/>
      <c r="W104" s="46">
        <v>13.167965620219972</v>
      </c>
      <c r="X104" s="49"/>
      <c r="Y104" s="46">
        <v>8.0704328686720466</v>
      </c>
      <c r="Z104" s="49"/>
    </row>
    <row r="105" spans="1:26" ht="15" x14ac:dyDescent="0.25">
      <c r="A105" s="38" t="s">
        <v>66</v>
      </c>
      <c r="B105" s="45" t="s">
        <v>66</v>
      </c>
      <c r="C105" s="46">
        <v>0.83122362869198307</v>
      </c>
      <c r="D105" s="47"/>
      <c r="E105" s="46">
        <v>1.0084388185654007</v>
      </c>
      <c r="F105" s="47"/>
      <c r="G105" s="46">
        <v>0.96398305084745761</v>
      </c>
      <c r="H105" s="47"/>
      <c r="I105" s="46">
        <v>8.0428265524625271</v>
      </c>
      <c r="J105" s="47"/>
      <c r="K105" s="46">
        <v>3.1241970021413277</v>
      </c>
      <c r="L105" s="47"/>
      <c r="M105" s="46">
        <v>7.1120689655172417E-2</v>
      </c>
      <c r="N105" s="47"/>
      <c r="O105" s="46">
        <v>2.4498886414253896E-2</v>
      </c>
      <c r="P105" s="49"/>
      <c r="Q105" s="46">
        <v>0.51893095768374164</v>
      </c>
      <c r="R105" s="49"/>
      <c r="S105" s="46">
        <v>0.87612612612612617</v>
      </c>
      <c r="T105" s="49"/>
      <c r="U105" s="46">
        <v>0.68243243243243246</v>
      </c>
      <c r="V105" s="49"/>
      <c r="W105" s="46">
        <v>0.90315315315315314</v>
      </c>
      <c r="X105" s="49"/>
      <c r="Y105" s="46">
        <v>0.94819819819819817</v>
      </c>
      <c r="Z105" s="49"/>
    </row>
    <row r="106" spans="1:26" ht="15" x14ac:dyDescent="0.25">
      <c r="A106" s="38" t="s">
        <v>67</v>
      </c>
      <c r="B106" s="45" t="s">
        <v>67</v>
      </c>
      <c r="C106" s="46">
        <v>64.515011547344116</v>
      </c>
      <c r="D106" s="47"/>
      <c r="E106" s="46">
        <v>68.480152027027032</v>
      </c>
      <c r="F106" s="47"/>
      <c r="G106" s="46">
        <v>75.270046669495116</v>
      </c>
      <c r="H106" s="47"/>
      <c r="I106" s="46">
        <v>75.122335890878091</v>
      </c>
      <c r="J106" s="47"/>
      <c r="K106" s="46">
        <v>74.458788268036827</v>
      </c>
      <c r="L106" s="47"/>
      <c r="M106" s="46">
        <v>87.876344086021504</v>
      </c>
      <c r="N106" s="47"/>
      <c r="O106" s="46">
        <v>60.847666378565258</v>
      </c>
      <c r="P106" s="49"/>
      <c r="Q106" s="46">
        <v>46.853764374050769</v>
      </c>
      <c r="R106" s="49"/>
      <c r="S106" s="46">
        <v>51.998258219028955</v>
      </c>
      <c r="T106" s="49"/>
      <c r="U106" s="46">
        <v>56.623108967331724</v>
      </c>
      <c r="V106" s="49"/>
      <c r="W106" s="46">
        <v>57.131897120246208</v>
      </c>
      <c r="X106" s="49"/>
      <c r="Y106" s="46">
        <v>60.66122988759092</v>
      </c>
      <c r="Z106" s="49"/>
    </row>
    <row r="107" spans="1:26" ht="15" x14ac:dyDescent="0.25">
      <c r="A107" s="38" t="s">
        <v>68</v>
      </c>
      <c r="B107" s="39" t="s">
        <v>68</v>
      </c>
      <c r="C107" s="40">
        <v>21.609756097560975</v>
      </c>
      <c r="D107" s="41"/>
      <c r="E107" s="40">
        <v>0</v>
      </c>
      <c r="F107" s="42">
        <v>1</v>
      </c>
      <c r="G107" s="40">
        <v>37.825458052073287</v>
      </c>
      <c r="H107" s="41"/>
      <c r="I107" s="40">
        <v>79.160908193484701</v>
      </c>
      <c r="J107" s="41"/>
      <c r="K107" s="40">
        <v>112.42632612966601</v>
      </c>
      <c r="L107" s="41"/>
      <c r="M107" s="40">
        <v>91.326689504827158</v>
      </c>
      <c r="N107" s="41"/>
      <c r="O107" s="40">
        <v>29.027249357326479</v>
      </c>
      <c r="P107" s="42"/>
      <c r="Q107" s="40">
        <v>72.330731707317071</v>
      </c>
      <c r="R107" s="42"/>
      <c r="S107" s="40">
        <v>10.466926070038911</v>
      </c>
      <c r="T107" s="42"/>
      <c r="U107" s="40">
        <v>140.16457211250747</v>
      </c>
      <c r="V107" s="42"/>
      <c r="W107" s="40">
        <v>204.03483586946118</v>
      </c>
      <c r="X107" s="42"/>
      <c r="Y107" s="40">
        <v>113.41661934506909</v>
      </c>
      <c r="Z107" s="42"/>
    </row>
    <row r="108" spans="1:26" ht="15" x14ac:dyDescent="0.25">
      <c r="A108" s="38" t="s">
        <v>69</v>
      </c>
      <c r="B108" s="39" t="s">
        <v>69</v>
      </c>
      <c r="C108" s="40">
        <v>9.3690462638819989E-4</v>
      </c>
      <c r="D108" s="41"/>
      <c r="E108" s="40">
        <v>1.8779219291516395E-4</v>
      </c>
      <c r="F108" s="41"/>
      <c r="G108" s="40">
        <v>1.5987172645007184E-2</v>
      </c>
      <c r="H108" s="41"/>
      <c r="I108" s="40">
        <v>1.6016129184213749E-2</v>
      </c>
      <c r="J108" s="41"/>
      <c r="K108" s="40">
        <v>9.439461195554958E-4</v>
      </c>
      <c r="L108" s="41"/>
      <c r="M108" s="40">
        <v>4.2566152530605066E-3</v>
      </c>
      <c r="N108" s="41"/>
      <c r="O108" s="40">
        <v>9.4853531918687758E-4</v>
      </c>
      <c r="P108" s="42"/>
      <c r="Q108" s="40">
        <v>3.7953670902770762E-3</v>
      </c>
      <c r="R108" s="42"/>
      <c r="S108" s="40">
        <v>1.474016148328113E-2</v>
      </c>
      <c r="T108" s="42"/>
      <c r="U108" s="40">
        <v>2.0088622208089369E-2</v>
      </c>
      <c r="V108" s="42"/>
      <c r="W108" s="40">
        <v>1.6630409087788192E-2</v>
      </c>
      <c r="X108" s="42"/>
      <c r="Y108" s="40">
        <v>1.631841603066627E-2</v>
      </c>
      <c r="Z108" s="42"/>
    </row>
    <row r="109" spans="1:26" ht="15" x14ac:dyDescent="0.25">
      <c r="A109" s="38" t="s">
        <v>70</v>
      </c>
      <c r="B109" s="39" t="s">
        <v>70</v>
      </c>
      <c r="C109" s="40">
        <v>3.2291744350809157E-2</v>
      </c>
      <c r="D109" s="41"/>
      <c r="E109" s="40">
        <v>0.44195132842152268</v>
      </c>
      <c r="F109" s="41"/>
      <c r="G109" s="40">
        <v>0.39482068761114403</v>
      </c>
      <c r="H109" s="41"/>
      <c r="I109" s="40">
        <v>0.5569217095029998</v>
      </c>
      <c r="J109" s="41"/>
      <c r="K109" s="40">
        <v>0.4856952761144378</v>
      </c>
      <c r="L109" s="41"/>
      <c r="M109" s="40">
        <v>0.52866642039157741</v>
      </c>
      <c r="N109" s="41"/>
      <c r="O109" s="40">
        <v>0.20971017168174266</v>
      </c>
      <c r="P109" s="42"/>
      <c r="Q109" s="40">
        <v>0.53780465457210924</v>
      </c>
      <c r="R109" s="42"/>
      <c r="S109" s="40">
        <v>0.74187408491947293</v>
      </c>
      <c r="T109" s="42"/>
      <c r="U109" s="40">
        <v>1.1944263481722766</v>
      </c>
      <c r="V109" s="42"/>
      <c r="W109" s="40">
        <v>1.1529751172015867</v>
      </c>
      <c r="X109" s="42"/>
      <c r="Y109" s="40">
        <v>0.74158523344191096</v>
      </c>
      <c r="Z109" s="42"/>
    </row>
    <row r="110" spans="1:26" ht="15" x14ac:dyDescent="0.25">
      <c r="A110" s="38" t="s">
        <v>71</v>
      </c>
      <c r="B110" s="39" t="s">
        <v>71</v>
      </c>
      <c r="C110" s="40">
        <v>0</v>
      </c>
      <c r="D110" s="41"/>
      <c r="E110" s="40">
        <v>0</v>
      </c>
      <c r="F110" s="41"/>
      <c r="G110" s="40">
        <v>0</v>
      </c>
      <c r="H110" s="41"/>
      <c r="I110" s="40">
        <v>0</v>
      </c>
      <c r="J110" s="41"/>
      <c r="K110" s="40">
        <v>0</v>
      </c>
      <c r="L110" s="41"/>
      <c r="M110" s="40">
        <v>0</v>
      </c>
      <c r="N110" s="41"/>
      <c r="O110" s="40">
        <v>0</v>
      </c>
      <c r="P110" s="42"/>
      <c r="Q110" s="40">
        <v>3.9603960396039604</v>
      </c>
      <c r="R110" s="42"/>
      <c r="S110" s="40">
        <v>15.789473684210526</v>
      </c>
      <c r="T110" s="42"/>
      <c r="U110" s="40">
        <v>26.839344262295082</v>
      </c>
      <c r="V110" s="42"/>
      <c r="W110" s="40">
        <v>19.375</v>
      </c>
      <c r="X110" s="42"/>
      <c r="Y110" s="40">
        <v>10.95703125</v>
      </c>
      <c r="Z110" s="42"/>
    </row>
    <row r="111" spans="1:26" ht="15" x14ac:dyDescent="0.25">
      <c r="A111" s="38" t="s">
        <v>72</v>
      </c>
      <c r="B111" s="39" t="s">
        <v>72</v>
      </c>
      <c r="C111" s="40">
        <v>4.2687453600593912E-3</v>
      </c>
      <c r="D111" s="41"/>
      <c r="E111" s="40">
        <v>1.6605166051660517E-3</v>
      </c>
      <c r="F111" s="41"/>
      <c r="G111" s="40">
        <v>7.4280408542246978E-4</v>
      </c>
      <c r="H111" s="41"/>
      <c r="I111" s="40">
        <v>0</v>
      </c>
      <c r="J111" s="41"/>
      <c r="K111" s="40">
        <v>0</v>
      </c>
      <c r="L111" s="41"/>
      <c r="M111" s="40">
        <v>0</v>
      </c>
      <c r="N111" s="41"/>
      <c r="O111" s="40">
        <v>0</v>
      </c>
      <c r="P111" s="42"/>
      <c r="Q111" s="40">
        <v>9.4751019562412289E-2</v>
      </c>
      <c r="R111" s="42"/>
      <c r="S111" s="40">
        <v>0</v>
      </c>
      <c r="T111" s="42"/>
      <c r="U111" s="40">
        <v>4.3361455436678135E-3</v>
      </c>
      <c r="V111" s="42"/>
      <c r="W111" s="40">
        <v>3.8711017533258432E-3</v>
      </c>
      <c r="X111" s="42"/>
      <c r="Y111" s="40">
        <v>2.6450528065899604E-3</v>
      </c>
      <c r="Z111" s="42"/>
    </row>
    <row r="112" spans="1:26" ht="15" x14ac:dyDescent="0.25">
      <c r="A112" s="38" t="s">
        <v>73</v>
      </c>
      <c r="B112" s="45" t="s">
        <v>73</v>
      </c>
      <c r="C112" s="46">
        <v>5.4144200626959247</v>
      </c>
      <c r="D112" s="47"/>
      <c r="E112" s="46">
        <v>7.6005056890012641</v>
      </c>
      <c r="F112" s="47"/>
      <c r="G112" s="46">
        <v>5.3514007308160778</v>
      </c>
      <c r="H112" s="47"/>
      <c r="I112" s="46">
        <v>10.784313725490197</v>
      </c>
      <c r="J112" s="47"/>
      <c r="K112" s="46">
        <v>9.8652291105121286</v>
      </c>
      <c r="L112" s="47"/>
      <c r="M112" s="46">
        <v>9.095160413268081</v>
      </c>
      <c r="N112" s="47"/>
      <c r="O112" s="46">
        <v>7.7506849315068491</v>
      </c>
      <c r="P112" s="49"/>
      <c r="Q112" s="46">
        <v>6.0851063829787231</v>
      </c>
      <c r="R112" s="49"/>
      <c r="S112" s="46">
        <v>9.0238227146814403</v>
      </c>
      <c r="T112" s="49"/>
      <c r="U112" s="46">
        <v>9.6971365638766525</v>
      </c>
      <c r="V112" s="49"/>
      <c r="W112" s="46">
        <v>11.181423139598044</v>
      </c>
      <c r="X112" s="49"/>
      <c r="Y112" s="46">
        <v>13.288543897216273</v>
      </c>
      <c r="Z112" s="49"/>
    </row>
    <row r="113" spans="1:26" ht="15" x14ac:dyDescent="0.25">
      <c r="A113" s="38" t="s">
        <v>74</v>
      </c>
      <c r="B113" s="45" t="s">
        <v>74</v>
      </c>
      <c r="C113" s="46">
        <v>13.152597402597403</v>
      </c>
      <c r="D113" s="47"/>
      <c r="E113" s="46">
        <v>1.9330143540669857</v>
      </c>
      <c r="F113" s="47"/>
      <c r="G113" s="46">
        <v>2.993890020366599</v>
      </c>
      <c r="H113" s="47"/>
      <c r="I113" s="46">
        <v>1.9173047473200613</v>
      </c>
      <c r="J113" s="47"/>
      <c r="K113" s="46">
        <v>0.75110456553755522</v>
      </c>
      <c r="L113" s="47"/>
      <c r="M113" s="46">
        <v>13.070447496677005</v>
      </c>
      <c r="N113" s="47"/>
      <c r="O113" s="46">
        <v>18.564102564102566</v>
      </c>
      <c r="P113" s="49"/>
      <c r="Q113" s="46">
        <v>14.241327300150829</v>
      </c>
      <c r="R113" s="49"/>
      <c r="S113" s="46">
        <v>20.2890625</v>
      </c>
      <c r="T113" s="49"/>
      <c r="U113" s="46">
        <v>13.15668202764977</v>
      </c>
      <c r="V113" s="49"/>
      <c r="W113" s="46">
        <v>8.316109422492401</v>
      </c>
      <c r="X113" s="49"/>
      <c r="Y113" s="46">
        <v>9.6686930091185417</v>
      </c>
      <c r="Z113" s="49"/>
    </row>
    <row r="114" spans="1:26" ht="15" x14ac:dyDescent="0.25">
      <c r="A114" s="38" t="s">
        <v>166</v>
      </c>
      <c r="B114" s="45" t="s">
        <v>166</v>
      </c>
      <c r="C114" s="46">
        <v>0.32362459546925565</v>
      </c>
      <c r="D114" s="47"/>
      <c r="E114" s="46">
        <v>0.39223300970873787</v>
      </c>
      <c r="F114" s="47"/>
      <c r="G114" s="46">
        <v>0.42502437439064022</v>
      </c>
      <c r="H114" s="47"/>
      <c r="I114" s="46">
        <v>0.33110172245693859</v>
      </c>
      <c r="J114" s="47"/>
      <c r="K114" s="46">
        <v>1.9499512512187196E-2</v>
      </c>
      <c r="L114" s="47"/>
      <c r="M114" s="46">
        <v>7.7998050048748782E-2</v>
      </c>
      <c r="N114" s="47"/>
      <c r="O114" s="46">
        <v>7.7998050048748782E-2</v>
      </c>
      <c r="P114" s="49"/>
      <c r="Q114" s="46">
        <v>4.3743906402339938E-2</v>
      </c>
      <c r="R114" s="49"/>
      <c r="S114" s="46">
        <v>7.8170803205002928E-2</v>
      </c>
      <c r="T114" s="49"/>
      <c r="U114" s="46">
        <v>0</v>
      </c>
      <c r="V114" s="49"/>
      <c r="W114" s="46">
        <v>3.9075219798111363E-2</v>
      </c>
      <c r="X114" s="49"/>
      <c r="Y114" s="46">
        <v>0</v>
      </c>
      <c r="Z114" s="49"/>
    </row>
    <row r="115" spans="1:26" ht="15" x14ac:dyDescent="0.25">
      <c r="A115" s="38" t="s">
        <v>75</v>
      </c>
      <c r="B115" s="45" t="s">
        <v>75</v>
      </c>
      <c r="C115" s="46">
        <v>34.481455805892544</v>
      </c>
      <c r="D115" s="47"/>
      <c r="E115" s="46">
        <v>46.709563164108616</v>
      </c>
      <c r="F115" s="47"/>
      <c r="G115" s="46">
        <v>52.325000959950849</v>
      </c>
      <c r="H115" s="47"/>
      <c r="I115" s="46">
        <v>22.889672188931971</v>
      </c>
      <c r="J115" s="47"/>
      <c r="K115" s="46">
        <v>28.258501451248794</v>
      </c>
      <c r="L115" s="47"/>
      <c r="M115" s="46">
        <v>27.685745020215883</v>
      </c>
      <c r="N115" s="47"/>
      <c r="O115" s="46">
        <v>21.327046143482654</v>
      </c>
      <c r="P115" s="49"/>
      <c r="Q115" s="46">
        <v>3.6121234659724806</v>
      </c>
      <c r="R115" s="49"/>
      <c r="S115" s="46">
        <v>15.368105904844352</v>
      </c>
      <c r="T115" s="49"/>
      <c r="U115" s="46">
        <v>16.591467978188817</v>
      </c>
      <c r="V115" s="49"/>
      <c r="W115" s="46">
        <v>21.725072127225392</v>
      </c>
      <c r="X115" s="49"/>
      <c r="Y115" s="46">
        <v>17.729819464619215</v>
      </c>
      <c r="Z115" s="49"/>
    </row>
    <row r="116" spans="1:26" ht="15" x14ac:dyDescent="0.25">
      <c r="A116" s="38" t="s">
        <v>76</v>
      </c>
      <c r="B116" s="45" t="s">
        <v>76</v>
      </c>
      <c r="C116" s="46">
        <v>39.9453125</v>
      </c>
      <c r="D116" s="47"/>
      <c r="E116" s="46">
        <v>14.71875</v>
      </c>
      <c r="F116" s="47"/>
      <c r="G116" s="46">
        <v>17.7109375</v>
      </c>
      <c r="H116" s="47"/>
      <c r="I116" s="46">
        <v>18.511627906976745</v>
      </c>
      <c r="J116" s="47"/>
      <c r="K116" s="46">
        <v>14.542635658914728</v>
      </c>
      <c r="L116" s="47"/>
      <c r="M116" s="46">
        <v>14.145038167938932</v>
      </c>
      <c r="N116" s="47"/>
      <c r="O116" s="46">
        <v>8.5496183206106871</v>
      </c>
      <c r="P116" s="49"/>
      <c r="Q116" s="46">
        <v>5.6159143075745988</v>
      </c>
      <c r="R116" s="49"/>
      <c r="S116" s="46">
        <v>8.0051892551892561</v>
      </c>
      <c r="T116" s="49"/>
      <c r="U116" s="46">
        <v>9.0043421954749743</v>
      </c>
      <c r="V116" s="49"/>
      <c r="W116" s="46">
        <v>10.006087353523057</v>
      </c>
      <c r="X116" s="49"/>
      <c r="Y116" s="46">
        <v>6.0895476772616135</v>
      </c>
      <c r="Z116" s="49"/>
    </row>
    <row r="117" spans="1:26" ht="15" x14ac:dyDescent="0.25">
      <c r="A117" s="38" t="s">
        <v>77</v>
      </c>
      <c r="B117" s="39" t="s">
        <v>77</v>
      </c>
      <c r="C117" s="40">
        <v>4.360600347672796E-2</v>
      </c>
      <c r="D117" s="41"/>
      <c r="E117" s="40">
        <v>3.2612687608647752E-2</v>
      </c>
      <c r="F117" s="41"/>
      <c r="G117" s="40">
        <v>4.6837891437945305E-2</v>
      </c>
      <c r="H117" s="41"/>
      <c r="I117" s="40">
        <v>0.11102144621328834</v>
      </c>
      <c r="J117" s="41"/>
      <c r="K117" s="40">
        <v>4.059374465067371E-2</v>
      </c>
      <c r="L117" s="41"/>
      <c r="M117" s="40">
        <v>6.3922920793289803E-2</v>
      </c>
      <c r="N117" s="41"/>
      <c r="O117" s="40">
        <v>7.161455164861906E-2</v>
      </c>
      <c r="P117" s="42"/>
      <c r="Q117" s="40">
        <v>4.1985747070902281E-2</v>
      </c>
      <c r="R117" s="42"/>
      <c r="S117" s="40">
        <v>5.7639811571445827E-2</v>
      </c>
      <c r="T117" s="42"/>
      <c r="U117" s="40">
        <v>6.9146238377007604E-2</v>
      </c>
      <c r="V117" s="42"/>
      <c r="W117" s="40">
        <v>5.0778703368344801E-2</v>
      </c>
      <c r="X117" s="42"/>
      <c r="Y117" s="40">
        <v>5.0778703368344801E-2</v>
      </c>
      <c r="Z117" s="42"/>
    </row>
    <row r="118" spans="1:26" ht="15" x14ac:dyDescent="0.25">
      <c r="A118" s="38" t="s">
        <v>78</v>
      </c>
      <c r="B118" s="39" t="s">
        <v>78</v>
      </c>
      <c r="C118" s="40">
        <v>1.362111801242236</v>
      </c>
      <c r="D118" s="41"/>
      <c r="E118" s="40">
        <v>2.3255020080321285</v>
      </c>
      <c r="F118" s="41"/>
      <c r="G118" s="40">
        <v>1.5744979919678714</v>
      </c>
      <c r="H118" s="41"/>
      <c r="I118" s="40">
        <v>2.2637065637065636</v>
      </c>
      <c r="J118" s="41"/>
      <c r="K118" s="40">
        <v>2.7523178807947022</v>
      </c>
      <c r="L118" s="41"/>
      <c r="M118" s="40">
        <v>3.1007021063189568</v>
      </c>
      <c r="N118" s="41"/>
      <c r="O118" s="40">
        <v>1.770561177552898</v>
      </c>
      <c r="P118" s="42"/>
      <c r="Q118" s="40">
        <v>2.7903372835004556</v>
      </c>
      <c r="R118" s="42"/>
      <c r="S118" s="40">
        <v>2.9340369393139842</v>
      </c>
      <c r="T118" s="42"/>
      <c r="U118" s="40">
        <v>1.3205013428827215</v>
      </c>
      <c r="V118" s="42"/>
      <c r="W118" s="40">
        <v>2.3919790758500437</v>
      </c>
      <c r="X118" s="42"/>
      <c r="Y118" s="40">
        <v>3.3492227979274611</v>
      </c>
      <c r="Z118" s="42"/>
    </row>
    <row r="119" spans="1:26" ht="15" x14ac:dyDescent="0.25">
      <c r="A119" s="38" t="s">
        <v>79</v>
      </c>
      <c r="B119" s="39" t="s">
        <v>79</v>
      </c>
      <c r="C119" s="40">
        <v>85.975887072553306</v>
      </c>
      <c r="D119" s="41"/>
      <c r="E119" s="40">
        <v>103.94385687456756</v>
      </c>
      <c r="F119" s="41"/>
      <c r="G119" s="40">
        <v>123.95072504575532</v>
      </c>
      <c r="H119" s="41"/>
      <c r="I119" s="40">
        <v>95.554979979279253</v>
      </c>
      <c r="J119" s="41"/>
      <c r="K119" s="40">
        <v>123.24718421755699</v>
      </c>
      <c r="L119" s="41"/>
      <c r="M119" s="40">
        <v>130.66315570646526</v>
      </c>
      <c r="N119" s="41"/>
      <c r="O119" s="40">
        <v>124.16684025607911</v>
      </c>
      <c r="P119" s="42"/>
      <c r="Q119" s="40">
        <v>48.244009311241953</v>
      </c>
      <c r="R119" s="42"/>
      <c r="S119" s="40">
        <v>119.62724350388427</v>
      </c>
      <c r="T119" s="42"/>
      <c r="U119" s="40">
        <v>128.83265520409503</v>
      </c>
      <c r="V119" s="42"/>
      <c r="W119" s="40">
        <v>94.828959276018097</v>
      </c>
      <c r="X119" s="42"/>
      <c r="Y119" s="40">
        <v>102.26610537058298</v>
      </c>
      <c r="Z119" s="42"/>
    </row>
    <row r="120" spans="1:26" ht="15" x14ac:dyDescent="0.25">
      <c r="A120" s="38" t="s">
        <v>80</v>
      </c>
      <c r="B120" s="39" t="s">
        <v>80</v>
      </c>
      <c r="C120" s="40">
        <v>0.33333333333333331</v>
      </c>
      <c r="D120" s="41"/>
      <c r="E120" s="40">
        <v>0.5</v>
      </c>
      <c r="F120" s="41"/>
      <c r="G120" s="40">
        <v>0.36363636363636365</v>
      </c>
      <c r="H120" s="41"/>
      <c r="I120" s="40">
        <v>3.3333333333333335</v>
      </c>
      <c r="J120" s="41"/>
      <c r="K120" s="40">
        <v>14.5</v>
      </c>
      <c r="L120" s="41"/>
      <c r="M120" s="40">
        <v>0</v>
      </c>
      <c r="N120" s="41"/>
      <c r="O120" s="40">
        <v>0</v>
      </c>
      <c r="P120" s="42"/>
      <c r="Q120" s="40">
        <v>16</v>
      </c>
      <c r="R120" s="42"/>
      <c r="S120" s="40">
        <v>15.316455696202532</v>
      </c>
      <c r="T120" s="42"/>
      <c r="U120" s="40">
        <v>14.81012658227848</v>
      </c>
      <c r="V120" s="42"/>
      <c r="W120" s="40">
        <v>13.924050632911392</v>
      </c>
      <c r="X120" s="42"/>
      <c r="Y120" s="40">
        <v>32.911392405063289</v>
      </c>
      <c r="Z120" s="42"/>
    </row>
    <row r="121" spans="1:26" ht="15" x14ac:dyDescent="0.25">
      <c r="A121" s="38" t="s">
        <v>81</v>
      </c>
      <c r="B121" s="39" t="s">
        <v>81</v>
      </c>
      <c r="C121" s="40">
        <v>0</v>
      </c>
      <c r="D121" s="41"/>
      <c r="E121" s="40">
        <v>0</v>
      </c>
      <c r="F121" s="41"/>
      <c r="G121" s="40">
        <v>0.29848458194063987</v>
      </c>
      <c r="H121" s="41"/>
      <c r="I121" s="40">
        <v>0.30954149336502279</v>
      </c>
      <c r="J121" s="41"/>
      <c r="K121" s="40">
        <v>0.35493994958730785</v>
      </c>
      <c r="L121" s="41"/>
      <c r="M121" s="40">
        <v>0.2012956622410523</v>
      </c>
      <c r="N121" s="41"/>
      <c r="O121" s="40">
        <v>0.81235974451924742</v>
      </c>
      <c r="P121" s="42"/>
      <c r="Q121" s="40">
        <v>5.9982360995385592E-2</v>
      </c>
      <c r="R121" s="42"/>
      <c r="S121" s="40">
        <v>0.25499987820028747</v>
      </c>
      <c r="T121" s="42"/>
      <c r="U121" s="40">
        <v>8.4847902811457113E-2</v>
      </c>
      <c r="V121" s="42"/>
      <c r="W121" s="40">
        <v>0.48277352284458958</v>
      </c>
      <c r="X121" s="42"/>
      <c r="Y121" s="40">
        <v>0.48785223659619914</v>
      </c>
      <c r="Z121" s="42"/>
    </row>
    <row r="122" spans="1:26" ht="15" x14ac:dyDescent="0.25">
      <c r="A122" s="38" t="s">
        <v>82</v>
      </c>
      <c r="B122" s="45" t="s">
        <v>82</v>
      </c>
      <c r="C122" s="46">
        <v>17.5</v>
      </c>
      <c r="D122" s="47"/>
      <c r="E122" s="46">
        <v>17.98076923076923</v>
      </c>
      <c r="F122" s="47"/>
      <c r="G122" s="46">
        <v>26.4</v>
      </c>
      <c r="H122" s="47"/>
      <c r="I122" s="46">
        <v>17.096774193548384</v>
      </c>
      <c r="J122" s="47"/>
      <c r="K122" s="46">
        <v>15.217391304347828</v>
      </c>
      <c r="L122" s="47"/>
      <c r="M122" s="46">
        <v>19.139784946236556</v>
      </c>
      <c r="N122" s="47"/>
      <c r="O122" s="46">
        <v>14.193548387096772</v>
      </c>
      <c r="P122" s="49"/>
      <c r="Q122" s="46">
        <v>1.3978494623655913</v>
      </c>
      <c r="R122" s="49"/>
      <c r="S122" s="46">
        <v>9.4869312681510163</v>
      </c>
      <c r="T122" s="49"/>
      <c r="U122" s="46">
        <v>17.328170377541142</v>
      </c>
      <c r="V122" s="49"/>
      <c r="W122" s="46">
        <v>9.0291262135922317</v>
      </c>
      <c r="X122" s="49"/>
      <c r="Y122" s="46">
        <v>8.8954056695992172</v>
      </c>
      <c r="Z122" s="49"/>
    </row>
    <row r="123" spans="1:26" ht="15" x14ac:dyDescent="0.25">
      <c r="A123" s="38" t="s">
        <v>83</v>
      </c>
      <c r="B123" s="45" t="s">
        <v>83</v>
      </c>
      <c r="C123" s="46">
        <v>8.3333333333333329E-2</v>
      </c>
      <c r="D123" s="47"/>
      <c r="E123" s="46">
        <v>8.3333333333333329E-2</v>
      </c>
      <c r="F123" s="47"/>
      <c r="G123" s="46">
        <v>7.6923076923076927E-2</v>
      </c>
      <c r="H123" s="47"/>
      <c r="I123" s="46">
        <v>7.6923076923076927E-2</v>
      </c>
      <c r="J123" s="47"/>
      <c r="K123" s="46">
        <v>0</v>
      </c>
      <c r="L123" s="47"/>
      <c r="M123" s="46">
        <v>0</v>
      </c>
      <c r="N123" s="47"/>
      <c r="O123" s="46">
        <v>0</v>
      </c>
      <c r="P123" s="49"/>
      <c r="Q123" s="46">
        <v>0</v>
      </c>
      <c r="R123" s="49"/>
      <c r="S123" s="46">
        <v>0</v>
      </c>
      <c r="T123" s="49"/>
      <c r="U123" s="46">
        <v>0</v>
      </c>
      <c r="V123" s="49"/>
      <c r="W123" s="46">
        <v>0</v>
      </c>
      <c r="X123" s="49"/>
      <c r="Y123" s="46">
        <v>0</v>
      </c>
      <c r="Z123" s="49"/>
    </row>
    <row r="124" spans="1:26" ht="15" x14ac:dyDescent="0.25">
      <c r="A124" s="38" t="s">
        <v>84</v>
      </c>
      <c r="B124" s="45" t="s">
        <v>84</v>
      </c>
      <c r="C124" s="46">
        <v>132.96</v>
      </c>
      <c r="D124" s="47"/>
      <c r="E124" s="46">
        <v>116.32323232323232</v>
      </c>
      <c r="F124" s="47"/>
      <c r="G124" s="46">
        <v>124.9795918367347</v>
      </c>
      <c r="H124" s="47"/>
      <c r="I124" s="46">
        <v>147.875</v>
      </c>
      <c r="J124" s="47"/>
      <c r="K124" s="46">
        <v>99.968085106382972</v>
      </c>
      <c r="L124" s="47"/>
      <c r="M124" s="46">
        <v>127.93478260869566</v>
      </c>
      <c r="N124" s="47"/>
      <c r="O124" s="46">
        <v>55.35164835164835</v>
      </c>
      <c r="P124" s="49"/>
      <c r="Q124" s="46">
        <v>93.758241758241752</v>
      </c>
      <c r="R124" s="49"/>
      <c r="S124" s="46">
        <v>61.703296703296701</v>
      </c>
      <c r="T124" s="49"/>
      <c r="U124" s="46">
        <v>100.2247191011236</v>
      </c>
      <c r="V124" s="49"/>
      <c r="W124" s="46">
        <v>65.103448275862064</v>
      </c>
      <c r="X124" s="49"/>
      <c r="Y124" s="46">
        <v>73.523255813953483</v>
      </c>
      <c r="Z124" s="49"/>
    </row>
    <row r="125" spans="1:26" x14ac:dyDescent="0.25">
      <c r="A125" s="38" t="s">
        <v>85</v>
      </c>
      <c r="B125" s="45" t="s">
        <v>85</v>
      </c>
      <c r="C125" s="46">
        <v>1.908015016424214</v>
      </c>
      <c r="D125" s="47"/>
      <c r="E125" s="46">
        <v>1.7138338808071327</v>
      </c>
      <c r="F125" s="47"/>
      <c r="G125" s="46">
        <v>2.2540677488974383</v>
      </c>
      <c r="H125" s="47"/>
      <c r="I125" s="46">
        <v>1.7560758187107066</v>
      </c>
      <c r="J125" s="47"/>
      <c r="K125" s="46">
        <v>1.8232710894247912</v>
      </c>
      <c r="L125" s="47"/>
      <c r="M125" s="46">
        <v>2.3150890346766637</v>
      </c>
      <c r="N125" s="47"/>
      <c r="O125" s="46">
        <v>1.867972447401715</v>
      </c>
      <c r="P125" s="48"/>
      <c r="Q125" s="46">
        <v>0.71837308467269578</v>
      </c>
      <c r="R125" s="48"/>
      <c r="S125" s="46">
        <v>2.0591068834637554</v>
      </c>
      <c r="T125" s="48"/>
      <c r="U125" s="46">
        <v>1.7237805163769271</v>
      </c>
      <c r="V125" s="48"/>
      <c r="W125" s="46">
        <v>1.8996017056370367</v>
      </c>
      <c r="X125" s="48"/>
      <c r="Y125" s="46">
        <v>1.9913968417599925</v>
      </c>
      <c r="Z125" s="48"/>
    </row>
    <row r="126" spans="1:26" x14ac:dyDescent="0.25">
      <c r="A126" s="38" t="s">
        <v>87</v>
      </c>
      <c r="B126" s="45" t="s">
        <v>87</v>
      </c>
      <c r="C126" s="46">
        <v>0</v>
      </c>
      <c r="D126" s="47"/>
      <c r="E126" s="46">
        <v>2.7241730816548912E-4</v>
      </c>
      <c r="F126" s="47"/>
      <c r="G126" s="46">
        <v>0</v>
      </c>
      <c r="H126" s="47"/>
      <c r="I126" s="46">
        <v>0</v>
      </c>
      <c r="J126" s="47"/>
      <c r="K126" s="46">
        <v>1.7505776906379107E-5</v>
      </c>
      <c r="L126" s="47"/>
      <c r="M126" s="46">
        <v>3.239702998038666E-4</v>
      </c>
      <c r="N126" s="47"/>
      <c r="O126" s="46">
        <v>1.7521726941407345E-5</v>
      </c>
      <c r="P126" s="48"/>
      <c r="Q126" s="46">
        <v>3.0789260705865794E-4</v>
      </c>
      <c r="R126" s="48"/>
      <c r="S126" s="46">
        <v>2.0248617811740677E-4</v>
      </c>
      <c r="T126" s="48"/>
      <c r="U126" s="46">
        <v>1.1453038138617002E-4</v>
      </c>
      <c r="V126" s="48"/>
      <c r="W126" s="46">
        <v>4.4093343845186508E-5</v>
      </c>
      <c r="X126" s="48"/>
      <c r="Y126" s="46">
        <v>5.2952125101160622E-5</v>
      </c>
      <c r="Z126" s="48"/>
    </row>
    <row r="127" spans="1:26" ht="15" x14ac:dyDescent="0.25">
      <c r="A127" s="38" t="s">
        <v>167</v>
      </c>
      <c r="B127" s="39" t="s">
        <v>167</v>
      </c>
      <c r="C127" s="40" t="s">
        <v>2</v>
      </c>
      <c r="D127" s="41" t="s">
        <v>157</v>
      </c>
      <c r="E127" s="40" t="s">
        <v>2</v>
      </c>
      <c r="F127" s="41" t="s">
        <v>157</v>
      </c>
      <c r="G127" s="40" t="s">
        <v>2</v>
      </c>
      <c r="H127" s="41" t="s">
        <v>157</v>
      </c>
      <c r="I127" s="40" t="s">
        <v>2</v>
      </c>
      <c r="J127" s="41" t="s">
        <v>157</v>
      </c>
      <c r="K127" s="40">
        <v>1.4116504854368932</v>
      </c>
      <c r="L127" s="41"/>
      <c r="M127" s="40">
        <v>1.2607003891050583</v>
      </c>
      <c r="N127" s="41"/>
      <c r="O127" s="40">
        <v>1.1345029239766082</v>
      </c>
      <c r="P127" s="42"/>
      <c r="Q127" s="40">
        <v>0.78210116731517509</v>
      </c>
      <c r="R127" s="42"/>
      <c r="S127" s="40">
        <v>1.01953125</v>
      </c>
      <c r="T127" s="42"/>
      <c r="U127" s="40">
        <v>0.98245614035087714</v>
      </c>
      <c r="V127" s="42"/>
      <c r="W127" s="40">
        <v>0.783625730994152</v>
      </c>
      <c r="X127" s="42"/>
      <c r="Y127" s="40">
        <v>2.3797786044010221</v>
      </c>
      <c r="Z127" s="42"/>
    </row>
    <row r="128" spans="1:26" ht="15" x14ac:dyDescent="0.25">
      <c r="A128" s="38" t="s">
        <v>88</v>
      </c>
      <c r="B128" s="39" t="s">
        <v>88</v>
      </c>
      <c r="C128" s="40">
        <v>2.293729154971436</v>
      </c>
      <c r="D128" s="41"/>
      <c r="E128" s="40">
        <v>2.3913395517554088</v>
      </c>
      <c r="F128" s="41"/>
      <c r="G128" s="40">
        <v>2.0426750108185479</v>
      </c>
      <c r="H128" s="41"/>
      <c r="I128" s="40">
        <v>2.2108106305645405</v>
      </c>
      <c r="J128" s="41"/>
      <c r="K128" s="40">
        <v>2.0754023909704133</v>
      </c>
      <c r="L128" s="41"/>
      <c r="M128" s="40">
        <v>1.8958611481975969</v>
      </c>
      <c r="N128" s="41"/>
      <c r="O128" s="40">
        <v>2.0462959874587239</v>
      </c>
      <c r="P128" s="42"/>
      <c r="Q128" s="40">
        <v>0.81899568704045655</v>
      </c>
      <c r="R128" s="42"/>
      <c r="S128" s="40">
        <v>0.70364108669047598</v>
      </c>
      <c r="T128" s="42"/>
      <c r="U128" s="40">
        <v>0.79391970448913429</v>
      </c>
      <c r="V128" s="42"/>
      <c r="W128" s="40">
        <v>0.45607341380784788</v>
      </c>
      <c r="X128" s="42"/>
      <c r="Y128" s="40">
        <v>0.73092990362159138</v>
      </c>
      <c r="Z128" s="42"/>
    </row>
    <row r="129" spans="1:26" ht="15" x14ac:dyDescent="0.25">
      <c r="A129" s="38" t="s">
        <v>89</v>
      </c>
      <c r="B129" s="39" t="s">
        <v>89</v>
      </c>
      <c r="C129" s="40">
        <v>0.14168377823408623</v>
      </c>
      <c r="D129" s="41"/>
      <c r="E129" s="40">
        <v>2.3999999999999998E-3</v>
      </c>
      <c r="F129" s="41"/>
      <c r="G129" s="40">
        <v>7.1811668372569096E-2</v>
      </c>
      <c r="H129" s="41"/>
      <c r="I129" s="40">
        <v>6.0507614213197967E-3</v>
      </c>
      <c r="J129" s="41"/>
      <c r="K129" s="40">
        <v>5.5910478128179043E-2</v>
      </c>
      <c r="L129" s="41"/>
      <c r="M129" s="40">
        <v>2.6147623862487361E-2</v>
      </c>
      <c r="N129" s="41"/>
      <c r="O129" s="40">
        <v>0.18992950654582075</v>
      </c>
      <c r="P129" s="42"/>
      <c r="Q129" s="40">
        <v>4.767932489451477E-2</v>
      </c>
      <c r="R129" s="42"/>
      <c r="S129" s="40">
        <v>7.1071071071071067E-3</v>
      </c>
      <c r="T129" s="42"/>
      <c r="U129" s="40">
        <v>3.015015015015015E-2</v>
      </c>
      <c r="V129" s="42"/>
      <c r="W129" s="40">
        <v>8.5585585585585586E-2</v>
      </c>
      <c r="X129" s="42"/>
      <c r="Y129" s="40">
        <v>7.8638638638638639E-2</v>
      </c>
      <c r="Z129" s="42"/>
    </row>
    <row r="130" spans="1:26" ht="15" x14ac:dyDescent="0.25">
      <c r="A130" s="38" t="s">
        <v>90</v>
      </c>
      <c r="B130" s="39" t="s">
        <v>90</v>
      </c>
      <c r="C130" s="40">
        <v>0.1416933638443936</v>
      </c>
      <c r="D130" s="41"/>
      <c r="E130" s="40">
        <v>0.82380258604989987</v>
      </c>
      <c r="F130" s="41"/>
      <c r="G130" s="40">
        <v>3.489081393250316</v>
      </c>
      <c r="H130" s="41"/>
      <c r="I130" s="40">
        <v>0.33303737902867797</v>
      </c>
      <c r="J130" s="41"/>
      <c r="K130" s="40">
        <v>0.70664827110459605</v>
      </c>
      <c r="L130" s="41"/>
      <c r="M130" s="40">
        <v>1.4496829105473965</v>
      </c>
      <c r="N130" s="41"/>
      <c r="O130" s="40">
        <v>0.4699030707827645</v>
      </c>
      <c r="P130" s="42"/>
      <c r="Q130" s="40">
        <v>0.38228438228438227</v>
      </c>
      <c r="R130" s="42"/>
      <c r="S130" s="40">
        <v>0.79666294108254831</v>
      </c>
      <c r="T130" s="42"/>
      <c r="U130" s="40">
        <v>1.0976270106704888</v>
      </c>
      <c r="V130" s="42"/>
      <c r="W130" s="40">
        <v>1.3185911227986293</v>
      </c>
      <c r="X130" s="42"/>
      <c r="Y130" s="40">
        <v>2.3613251767696828</v>
      </c>
      <c r="Z130" s="42"/>
    </row>
    <row r="131" spans="1:26" ht="15" x14ac:dyDescent="0.25">
      <c r="A131" s="38" t="s">
        <v>91</v>
      </c>
      <c r="B131" s="39" t="s">
        <v>91</v>
      </c>
      <c r="C131" s="40">
        <v>3.0396702730551262E-3</v>
      </c>
      <c r="D131" s="41"/>
      <c r="E131" s="40">
        <v>3.529108706852138E-3</v>
      </c>
      <c r="F131" s="41"/>
      <c r="G131" s="40">
        <v>7.676455435342607E-3</v>
      </c>
      <c r="H131" s="41"/>
      <c r="I131" s="40">
        <v>6.4657393096342088E-3</v>
      </c>
      <c r="J131" s="41"/>
      <c r="K131" s="40">
        <v>5.3065430190623389E-3</v>
      </c>
      <c r="L131" s="41"/>
      <c r="M131" s="40">
        <v>8.8383838383838381E-3</v>
      </c>
      <c r="N131" s="41"/>
      <c r="O131" s="40">
        <v>0</v>
      </c>
      <c r="P131" s="42">
        <v>1</v>
      </c>
      <c r="Q131" s="40">
        <v>5.1535765821480104E-5</v>
      </c>
      <c r="R131" s="42"/>
      <c r="S131" s="40">
        <v>7.9363034347702845E-3</v>
      </c>
      <c r="T131" s="42"/>
      <c r="U131" s="40">
        <v>3.9939189363292016E-3</v>
      </c>
      <c r="V131" s="42"/>
      <c r="W131" s="40">
        <v>1.2059058465819785E-2</v>
      </c>
      <c r="X131" s="42"/>
      <c r="Y131" s="40">
        <v>6.8283130201757325E-3</v>
      </c>
      <c r="Z131" s="42"/>
    </row>
    <row r="132" spans="1:26" ht="15" x14ac:dyDescent="0.25">
      <c r="A132" s="38" t="s">
        <v>92</v>
      </c>
      <c r="B132" s="45" t="s">
        <v>92</v>
      </c>
      <c r="C132" s="46">
        <v>0.41971233199717045</v>
      </c>
      <c r="D132" s="47"/>
      <c r="E132" s="46">
        <v>0.23964986988407855</v>
      </c>
      <c r="F132" s="47"/>
      <c r="G132" s="46">
        <v>0.33167377904220008</v>
      </c>
      <c r="H132" s="47"/>
      <c r="I132" s="46">
        <v>6.8300809138505475E-2</v>
      </c>
      <c r="J132" s="47"/>
      <c r="K132" s="46">
        <v>0</v>
      </c>
      <c r="L132" s="47"/>
      <c r="M132" s="46">
        <v>7.7532405184829567E-2</v>
      </c>
      <c r="N132" s="47"/>
      <c r="O132" s="46">
        <v>0</v>
      </c>
      <c r="P132" s="49"/>
      <c r="Q132" s="46">
        <v>2.8502415458937197E-2</v>
      </c>
      <c r="R132" s="49"/>
      <c r="S132" s="46">
        <v>0.34197770237518177</v>
      </c>
      <c r="T132" s="49"/>
      <c r="U132" s="46">
        <v>0.44976493965976827</v>
      </c>
      <c r="V132" s="49"/>
      <c r="W132" s="46">
        <v>0.3261344333899539</v>
      </c>
      <c r="X132" s="49"/>
      <c r="Y132" s="46">
        <v>0.60956078621693766</v>
      </c>
      <c r="Z132" s="49"/>
    </row>
    <row r="133" spans="1:26" ht="15" x14ac:dyDescent="0.25">
      <c r="A133" s="38" t="s">
        <v>93</v>
      </c>
      <c r="B133" s="45" t="s">
        <v>93</v>
      </c>
      <c r="C133" s="46">
        <v>26.985120574653667</v>
      </c>
      <c r="D133" s="47"/>
      <c r="E133" s="46">
        <v>28.128445137805514</v>
      </c>
      <c r="F133" s="47"/>
      <c r="G133" s="46">
        <v>26.43069662460244</v>
      </c>
      <c r="H133" s="47"/>
      <c r="I133" s="46">
        <v>24.479537596119108</v>
      </c>
      <c r="J133" s="47"/>
      <c r="K133" s="46">
        <v>21.731089810377163</v>
      </c>
      <c r="L133" s="47"/>
      <c r="M133" s="46">
        <v>22.425825323861261</v>
      </c>
      <c r="N133" s="47"/>
      <c r="O133" s="46">
        <v>14.410407919970975</v>
      </c>
      <c r="P133" s="49"/>
      <c r="Q133" s="46">
        <v>8.9193699801814947</v>
      </c>
      <c r="R133" s="49"/>
      <c r="S133" s="46">
        <v>27.382363937403195</v>
      </c>
      <c r="T133" s="49"/>
      <c r="U133" s="46">
        <v>11.318876452862677</v>
      </c>
      <c r="V133" s="49"/>
      <c r="W133" s="46">
        <v>14.261823315415105</v>
      </c>
      <c r="X133" s="49"/>
      <c r="Y133" s="46">
        <v>15.641372591470017</v>
      </c>
      <c r="Z133" s="49"/>
    </row>
    <row r="134" spans="1:26" ht="15" x14ac:dyDescent="0.25">
      <c r="A134" s="38" t="s">
        <v>94</v>
      </c>
      <c r="B134" s="45" t="s">
        <v>94</v>
      </c>
      <c r="C134" s="46">
        <v>2.048</v>
      </c>
      <c r="D134" s="47"/>
      <c r="E134" s="46">
        <v>2.2249589490968802</v>
      </c>
      <c r="F134" s="47"/>
      <c r="G134" s="46">
        <v>2.540152155536771</v>
      </c>
      <c r="H134" s="47"/>
      <c r="I134" s="46">
        <v>2.559756627553238</v>
      </c>
      <c r="J134" s="47"/>
      <c r="K134" s="46">
        <v>2.528940338379341</v>
      </c>
      <c r="L134" s="47"/>
      <c r="M134" s="46">
        <v>2.407152682255846</v>
      </c>
      <c r="N134" s="47"/>
      <c r="O134" s="46">
        <v>2.0702754036087372</v>
      </c>
      <c r="P134" s="49"/>
      <c r="Q134" s="46">
        <v>0.83171206225680938</v>
      </c>
      <c r="R134" s="49"/>
      <c r="S134" s="46">
        <v>1.1782477341389728</v>
      </c>
      <c r="T134" s="49"/>
      <c r="U134" s="46">
        <v>1.1770888071466106</v>
      </c>
      <c r="V134" s="49"/>
      <c r="W134" s="46">
        <v>1.7742810634834507</v>
      </c>
      <c r="X134" s="49"/>
      <c r="Y134" s="46">
        <v>1.6829533116178068</v>
      </c>
      <c r="Z134" s="49"/>
    </row>
    <row r="135" spans="1:26" ht="15" x14ac:dyDescent="0.25">
      <c r="A135" s="38" t="s">
        <v>95</v>
      </c>
      <c r="B135" s="45" t="s">
        <v>95</v>
      </c>
      <c r="C135" s="46">
        <v>13.528060170262005</v>
      </c>
      <c r="D135" s="47"/>
      <c r="E135" s="46">
        <v>13.283943329397875</v>
      </c>
      <c r="F135" s="47"/>
      <c r="G135" s="46">
        <v>5.7572750210260724</v>
      </c>
      <c r="H135" s="47"/>
      <c r="I135" s="46">
        <v>2.0977629781420766</v>
      </c>
      <c r="J135" s="47"/>
      <c r="K135" s="46">
        <v>1.6397362637362638</v>
      </c>
      <c r="L135" s="47"/>
      <c r="M135" s="46">
        <v>1.2428832593366415</v>
      </c>
      <c r="N135" s="47"/>
      <c r="O135" s="46">
        <v>0.9877791454193775</v>
      </c>
      <c r="P135" s="49"/>
      <c r="Q135" s="46">
        <v>0.97780678851174929</v>
      </c>
      <c r="R135" s="49"/>
      <c r="S135" s="46">
        <v>0.91821528751753156</v>
      </c>
      <c r="T135" s="49"/>
      <c r="U135" s="46">
        <v>3.2154603816726759</v>
      </c>
      <c r="V135" s="49"/>
      <c r="W135" s="46">
        <v>3.7911931057862152</v>
      </c>
      <c r="X135" s="49"/>
      <c r="Y135" s="46">
        <v>8.9262560777957862</v>
      </c>
      <c r="Z135" s="49"/>
    </row>
    <row r="136" spans="1:26" ht="15" x14ac:dyDescent="0.25">
      <c r="A136" s="38" t="s">
        <v>96</v>
      </c>
      <c r="B136" s="45" t="s">
        <v>96</v>
      </c>
      <c r="C136" s="46">
        <v>1.3643425539977263</v>
      </c>
      <c r="D136" s="47"/>
      <c r="E136" s="46">
        <v>1.6156296851574212</v>
      </c>
      <c r="F136" s="47"/>
      <c r="G136" s="46">
        <v>2.8808478136337596</v>
      </c>
      <c r="H136" s="47"/>
      <c r="I136" s="46">
        <v>1.8303807010931021</v>
      </c>
      <c r="J136" s="47"/>
      <c r="K136" s="46">
        <v>2.2109615384615386</v>
      </c>
      <c r="L136" s="47"/>
      <c r="M136" s="46">
        <v>0.20636451301832209</v>
      </c>
      <c r="N136" s="47"/>
      <c r="O136" s="46">
        <v>0.30234375000000002</v>
      </c>
      <c r="P136" s="49"/>
      <c r="Q136" s="46">
        <v>0.72086190009794315</v>
      </c>
      <c r="R136" s="49"/>
      <c r="S136" s="46">
        <v>1.9719458814166335</v>
      </c>
      <c r="T136" s="49"/>
      <c r="U136" s="46">
        <v>1.5845313455205192</v>
      </c>
      <c r="V136" s="49"/>
      <c r="W136" s="46">
        <v>0.34156378600823045</v>
      </c>
      <c r="X136" s="49"/>
      <c r="Y136" s="46">
        <v>0.66337611056268508</v>
      </c>
      <c r="Z136" s="49"/>
    </row>
    <row r="137" spans="1:26" ht="15" x14ac:dyDescent="0.25">
      <c r="A137" s="38" t="s">
        <v>97</v>
      </c>
      <c r="B137" s="39" t="s">
        <v>97</v>
      </c>
      <c r="C137" s="40">
        <v>5.131578947368421E-3</v>
      </c>
      <c r="D137" s="41"/>
      <c r="E137" s="40">
        <v>8.6170988232843904E-3</v>
      </c>
      <c r="F137" s="41"/>
      <c r="G137" s="40">
        <v>1.598565190268247E-2</v>
      </c>
      <c r="H137" s="41"/>
      <c r="I137" s="40">
        <v>2.4694518794367508E-2</v>
      </c>
      <c r="J137" s="41"/>
      <c r="K137" s="40">
        <v>3.0077461676242759E-2</v>
      </c>
      <c r="L137" s="41"/>
      <c r="M137" s="40">
        <v>1.3453017221689279E-2</v>
      </c>
      <c r="N137" s="41"/>
      <c r="O137" s="40">
        <v>7.9484719747841583E-3</v>
      </c>
      <c r="P137" s="42"/>
      <c r="Q137" s="40">
        <v>2.2406468411676032E-2</v>
      </c>
      <c r="R137" s="42"/>
      <c r="S137" s="40">
        <v>1.5733709244691009E-2</v>
      </c>
      <c r="T137" s="42"/>
      <c r="U137" s="40">
        <v>4.2196843667101303E-2</v>
      </c>
      <c r="V137" s="42"/>
      <c r="W137" s="40">
        <v>0.11223259345272654</v>
      </c>
      <c r="X137" s="42"/>
      <c r="Y137" s="40">
        <v>2.820329596712965E-2</v>
      </c>
      <c r="Z137" s="42"/>
    </row>
    <row r="138" spans="1:26" ht="15" x14ac:dyDescent="0.25">
      <c r="A138" s="38" t="s">
        <v>98</v>
      </c>
      <c r="B138" s="39" t="s">
        <v>98</v>
      </c>
      <c r="C138" s="40">
        <v>0.21412181303116148</v>
      </c>
      <c r="D138" s="41"/>
      <c r="E138" s="40">
        <v>0.35786759581881533</v>
      </c>
      <c r="F138" s="41"/>
      <c r="G138" s="40">
        <v>0.33527855153203345</v>
      </c>
      <c r="H138" s="41"/>
      <c r="I138" s="40">
        <v>0.34642365887207704</v>
      </c>
      <c r="J138" s="41"/>
      <c r="K138" s="40">
        <v>0.98076398362892225</v>
      </c>
      <c r="L138" s="41"/>
      <c r="M138" s="40">
        <v>0.61804613297150612</v>
      </c>
      <c r="N138" s="41"/>
      <c r="O138" s="40">
        <v>0.56376891334250345</v>
      </c>
      <c r="P138" s="42"/>
      <c r="Q138" s="40">
        <v>0.48472463768115942</v>
      </c>
      <c r="R138" s="42"/>
      <c r="S138" s="40">
        <v>0.97224285714285719</v>
      </c>
      <c r="T138" s="42"/>
      <c r="U138" s="40">
        <v>0.60521126760563382</v>
      </c>
      <c r="V138" s="42"/>
      <c r="W138" s="40">
        <v>1.0248472222222222</v>
      </c>
      <c r="X138" s="42"/>
      <c r="Y138" s="40">
        <v>0.75430790960451977</v>
      </c>
      <c r="Z138" s="42"/>
    </row>
    <row r="139" spans="1:26" ht="15" x14ac:dyDescent="0.25">
      <c r="A139" s="38" t="s">
        <v>99</v>
      </c>
      <c r="B139" s="39" t="s">
        <v>99</v>
      </c>
      <c r="C139" s="40">
        <v>50.769598470363292</v>
      </c>
      <c r="D139" s="41"/>
      <c r="E139" s="40">
        <v>52.4375</v>
      </c>
      <c r="F139" s="41"/>
      <c r="G139" s="40">
        <v>52.631730769230771</v>
      </c>
      <c r="H139" s="41"/>
      <c r="I139" s="40">
        <v>52.58011583011583</v>
      </c>
      <c r="J139" s="41"/>
      <c r="K139" s="40">
        <v>52.466666666666669</v>
      </c>
      <c r="L139" s="41"/>
      <c r="M139" s="40">
        <v>52.221899224806201</v>
      </c>
      <c r="N139" s="41"/>
      <c r="O139" s="40">
        <v>47.849336455893834</v>
      </c>
      <c r="P139" s="42"/>
      <c r="Q139" s="40">
        <v>37.496426423762067</v>
      </c>
      <c r="R139" s="42"/>
      <c r="S139" s="40">
        <v>36.704771371769382</v>
      </c>
      <c r="T139" s="42"/>
      <c r="U139" s="40">
        <v>41.12012012012012</v>
      </c>
      <c r="V139" s="42"/>
      <c r="W139" s="40">
        <v>39.139806607574542</v>
      </c>
      <c r="X139" s="42"/>
      <c r="Y139" s="40">
        <v>39.676461948319002</v>
      </c>
      <c r="Z139" s="42"/>
    </row>
    <row r="140" spans="1:26" ht="15" x14ac:dyDescent="0.25">
      <c r="A140" s="38" t="s">
        <v>100</v>
      </c>
      <c r="B140" s="39" t="s">
        <v>100</v>
      </c>
      <c r="C140" s="40">
        <v>5.0714622271085279</v>
      </c>
      <c r="D140" s="41"/>
      <c r="E140" s="40">
        <v>5.1048798252002916</v>
      </c>
      <c r="F140" s="41"/>
      <c r="G140" s="40">
        <v>4.7173913043478262</v>
      </c>
      <c r="H140" s="41"/>
      <c r="I140" s="40">
        <v>4.7849829351535833</v>
      </c>
      <c r="J140" s="41"/>
      <c r="K140" s="40">
        <v>7.654818865345181</v>
      </c>
      <c r="L140" s="41"/>
      <c r="M140" s="40">
        <v>5.4668941979522181</v>
      </c>
      <c r="N140" s="41"/>
      <c r="O140" s="40">
        <v>7.6353101567825492</v>
      </c>
      <c r="P140" s="42"/>
      <c r="Q140" s="40">
        <v>4.0244233378561738</v>
      </c>
      <c r="R140" s="42"/>
      <c r="S140" s="40">
        <v>1.4654352845307621</v>
      </c>
      <c r="T140" s="42"/>
      <c r="U140" s="40">
        <v>3.6388888888888888</v>
      </c>
      <c r="V140" s="42"/>
      <c r="W140" s="40">
        <v>3.7635795763172188</v>
      </c>
      <c r="X140" s="42"/>
      <c r="Y140" s="40">
        <v>3.6384065372829419</v>
      </c>
      <c r="Z140" s="42"/>
    </row>
    <row r="141" spans="1:26" ht="15" x14ac:dyDescent="0.25">
      <c r="A141" s="38" t="s">
        <v>101</v>
      </c>
      <c r="B141" s="39" t="s">
        <v>101</v>
      </c>
      <c r="C141" s="40">
        <v>0.29009868777789827</v>
      </c>
      <c r="D141" s="41"/>
      <c r="E141" s="40">
        <v>0.64991042831550949</v>
      </c>
      <c r="F141" s="41"/>
      <c r="G141" s="40">
        <v>0.73377722291579972</v>
      </c>
      <c r="H141" s="41"/>
      <c r="I141" s="40">
        <v>0.98153760600583906</v>
      </c>
      <c r="J141" s="41"/>
      <c r="K141" s="40">
        <v>1.0075550020755499</v>
      </c>
      <c r="L141" s="41"/>
      <c r="M141" s="40">
        <v>1.2196706744786605</v>
      </c>
      <c r="N141" s="41"/>
      <c r="O141" s="40">
        <v>0.46906238495738112</v>
      </c>
      <c r="P141" s="42"/>
      <c r="Q141" s="40">
        <v>0.43935141877143746</v>
      </c>
      <c r="R141" s="42"/>
      <c r="S141" s="40">
        <v>1.0653481641223541</v>
      </c>
      <c r="T141" s="42"/>
      <c r="U141" s="40">
        <v>0.77952471059661621</v>
      </c>
      <c r="V141" s="42"/>
      <c r="W141" s="40">
        <v>0.54912236918725565</v>
      </c>
      <c r="X141" s="42"/>
      <c r="Y141" s="40">
        <v>0.54944873208379275</v>
      </c>
      <c r="Z141" s="42"/>
    </row>
    <row r="142" spans="1:26" ht="15" x14ac:dyDescent="0.25">
      <c r="A142" s="38" t="s">
        <v>102</v>
      </c>
      <c r="B142" s="45" t="s">
        <v>102</v>
      </c>
      <c r="C142" s="46">
        <v>1.2628474394494591</v>
      </c>
      <c r="D142" s="47"/>
      <c r="E142" s="46">
        <v>1.9935576234788834</v>
      </c>
      <c r="F142" s="47"/>
      <c r="G142" s="46">
        <v>2.4675266505419691</v>
      </c>
      <c r="H142" s="47"/>
      <c r="I142" s="46">
        <v>0.72062780269058291</v>
      </c>
      <c r="J142" s="47"/>
      <c r="K142" s="46">
        <v>0.74042438410357847</v>
      </c>
      <c r="L142" s="47"/>
      <c r="M142" s="46">
        <v>0.92750246437852846</v>
      </c>
      <c r="N142" s="47"/>
      <c r="O142" s="46">
        <v>0.95819127938273829</v>
      </c>
      <c r="P142" s="49"/>
      <c r="Q142" s="46">
        <v>2.0734002509410288</v>
      </c>
      <c r="R142" s="49"/>
      <c r="S142" s="46">
        <v>3.8488521393052388</v>
      </c>
      <c r="T142" s="49"/>
      <c r="U142" s="46">
        <v>2.9094122845779937</v>
      </c>
      <c r="V142" s="49"/>
      <c r="W142" s="46">
        <v>3.3482498892334958</v>
      </c>
      <c r="X142" s="49"/>
      <c r="Y142" s="46">
        <v>3.4342046964997786</v>
      </c>
      <c r="Z142" s="49"/>
    </row>
    <row r="143" spans="1:26" ht="15" x14ac:dyDescent="0.25">
      <c r="A143" s="38" t="s">
        <v>103</v>
      </c>
      <c r="B143" s="45" t="s">
        <v>103</v>
      </c>
      <c r="C143" s="46">
        <v>0.77900000000000003</v>
      </c>
      <c r="D143" s="47"/>
      <c r="E143" s="46">
        <v>0.55323383084577116</v>
      </c>
      <c r="F143" s="48"/>
      <c r="G143" s="46">
        <v>1.7882352941176471</v>
      </c>
      <c r="H143" s="48"/>
      <c r="I143" s="46">
        <v>1.6349514563106795</v>
      </c>
      <c r="J143" s="48"/>
      <c r="K143" s="46">
        <v>1.2557692307692307</v>
      </c>
      <c r="L143" s="47"/>
      <c r="M143" s="46">
        <v>3.210576923076923</v>
      </c>
      <c r="N143" s="47"/>
      <c r="O143" s="46">
        <v>4.0840336134453779</v>
      </c>
      <c r="P143" s="49"/>
      <c r="Q143" s="46">
        <v>9.3470588235294123</v>
      </c>
      <c r="R143" s="49"/>
      <c r="S143" s="46">
        <v>11.814285714285715</v>
      </c>
      <c r="T143" s="49"/>
      <c r="U143" s="46">
        <v>9.8605042016806728</v>
      </c>
      <c r="V143" s="49"/>
      <c r="W143" s="46">
        <v>12.382352941176471</v>
      </c>
      <c r="X143" s="49"/>
      <c r="Y143" s="46">
        <v>10.535294117647059</v>
      </c>
      <c r="Z143" s="49"/>
    </row>
    <row r="144" spans="1:26" ht="15" x14ac:dyDescent="0.25">
      <c r="A144" s="38" t="s">
        <v>104</v>
      </c>
      <c r="B144" s="45" t="s">
        <v>104</v>
      </c>
      <c r="C144" s="46">
        <v>2.5436392421224658</v>
      </c>
      <c r="D144" s="47"/>
      <c r="E144" s="46">
        <v>4.1858265274475341</v>
      </c>
      <c r="F144" s="48"/>
      <c r="G144" s="46">
        <v>5.0817209775967411</v>
      </c>
      <c r="H144" s="48"/>
      <c r="I144" s="46">
        <v>4.1002006018054162</v>
      </c>
      <c r="J144" s="48"/>
      <c r="K144" s="46">
        <v>4.6635038299975289</v>
      </c>
      <c r="L144" s="47"/>
      <c r="M144" s="46">
        <v>6.1584510472479295</v>
      </c>
      <c r="N144" s="47"/>
      <c r="O144" s="46">
        <v>5.0812497000527905</v>
      </c>
      <c r="P144" s="49"/>
      <c r="Q144" s="46">
        <v>3.6581042654028435</v>
      </c>
      <c r="R144" s="49"/>
      <c r="S144" s="46">
        <v>5.5517192651907674</v>
      </c>
      <c r="T144" s="49"/>
      <c r="U144" s="46">
        <v>6.6162225338943434</v>
      </c>
      <c r="V144" s="49"/>
      <c r="W144" s="46">
        <v>5.5897674418604648</v>
      </c>
      <c r="X144" s="49"/>
      <c r="Y144" s="46">
        <v>6.6673152652304841</v>
      </c>
      <c r="Z144" s="49"/>
    </row>
    <row r="145" spans="1:26" ht="15" x14ac:dyDescent="0.25">
      <c r="A145" s="38" t="s">
        <v>105</v>
      </c>
      <c r="B145" s="45" t="s">
        <v>105</v>
      </c>
      <c r="C145" s="46">
        <v>2.0076027246758956</v>
      </c>
      <c r="D145" s="47"/>
      <c r="E145" s="46">
        <v>2.1354858441104509</v>
      </c>
      <c r="F145" s="47"/>
      <c r="G145" s="46">
        <v>2.0481096655898017</v>
      </c>
      <c r="H145" s="47"/>
      <c r="I145" s="46">
        <v>2.401833362024445</v>
      </c>
      <c r="J145" s="47"/>
      <c r="K145" s="46">
        <v>2.179267042542286</v>
      </c>
      <c r="L145" s="47"/>
      <c r="M145" s="46">
        <v>3.859470468431772</v>
      </c>
      <c r="N145" s="47"/>
      <c r="O145" s="46">
        <v>2.1309297912713472</v>
      </c>
      <c r="P145" s="49"/>
      <c r="Q145" s="46">
        <v>0.98893343355884078</v>
      </c>
      <c r="R145" s="49"/>
      <c r="S145" s="46">
        <v>2.3420055779877615</v>
      </c>
      <c r="T145" s="49"/>
      <c r="U145" s="46">
        <v>2.6224278128111518</v>
      </c>
      <c r="V145" s="49"/>
      <c r="W145" s="46">
        <v>1.9969168790594425</v>
      </c>
      <c r="X145" s="49"/>
      <c r="Y145" s="46">
        <v>2.9637544176871868</v>
      </c>
      <c r="Z145" s="49"/>
    </row>
    <row r="146" spans="1:26" ht="15" x14ac:dyDescent="0.25">
      <c r="A146" s="38" t="s">
        <v>106</v>
      </c>
      <c r="B146" s="45" t="s">
        <v>106</v>
      </c>
      <c r="C146" s="46">
        <v>4.4826223619218677</v>
      </c>
      <c r="D146" s="47"/>
      <c r="E146" s="46">
        <v>6.8862989323843413</v>
      </c>
      <c r="F146" s="47"/>
      <c r="G146" s="46">
        <v>5.1613775065387966</v>
      </c>
      <c r="H146" s="47"/>
      <c r="I146" s="46">
        <v>7.0535446939674156</v>
      </c>
      <c r="J146" s="47"/>
      <c r="K146" s="46">
        <v>7.8697754749568221</v>
      </c>
      <c r="L146" s="47"/>
      <c r="M146" s="46">
        <v>9.9755725190839701</v>
      </c>
      <c r="N146" s="47"/>
      <c r="O146" s="46">
        <v>7.624229808492923</v>
      </c>
      <c r="P146" s="49"/>
      <c r="Q146" s="46">
        <v>14.434710743801652</v>
      </c>
      <c r="R146" s="49"/>
      <c r="S146" s="46">
        <v>9.6641322314049578</v>
      </c>
      <c r="T146" s="49"/>
      <c r="U146" s="46">
        <v>9.7947797716150085</v>
      </c>
      <c r="V146" s="49"/>
      <c r="W146" s="46">
        <v>4.4541432019308127</v>
      </c>
      <c r="X146" s="49"/>
      <c r="Y146" s="46">
        <v>3.1988745980707396</v>
      </c>
      <c r="Z146" s="49"/>
    </row>
    <row r="147" spans="1:26" ht="15" x14ac:dyDescent="0.25">
      <c r="A147" s="38" t="s">
        <v>107</v>
      </c>
      <c r="B147" s="39" t="s">
        <v>107</v>
      </c>
      <c r="C147" s="40">
        <v>22.332682407243031</v>
      </c>
      <c r="D147" s="41"/>
      <c r="E147" s="40">
        <v>25.060300575174718</v>
      </c>
      <c r="F147" s="41"/>
      <c r="G147" s="40">
        <v>25.038280149445704</v>
      </c>
      <c r="H147" s="41"/>
      <c r="I147" s="40">
        <v>33.182446875392934</v>
      </c>
      <c r="J147" s="41"/>
      <c r="K147" s="40">
        <v>31.497148586827098</v>
      </c>
      <c r="L147" s="41"/>
      <c r="M147" s="40">
        <v>34.740448639213909</v>
      </c>
      <c r="N147" s="41"/>
      <c r="O147" s="40">
        <v>27.479007755913081</v>
      </c>
      <c r="P147" s="42"/>
      <c r="Q147" s="40">
        <v>25.398553044369038</v>
      </c>
      <c r="R147" s="42"/>
      <c r="S147" s="40">
        <v>31.483147622672849</v>
      </c>
      <c r="T147" s="42"/>
      <c r="U147" s="40">
        <v>28.303674132214628</v>
      </c>
      <c r="V147" s="42"/>
      <c r="W147" s="40">
        <v>26.856631564457292</v>
      </c>
      <c r="X147" s="42"/>
      <c r="Y147" s="40">
        <v>33.651769604441363</v>
      </c>
      <c r="Z147" s="42"/>
    </row>
    <row r="148" spans="1:26" ht="15" x14ac:dyDescent="0.25">
      <c r="A148" s="38" t="s">
        <v>108</v>
      </c>
      <c r="B148" s="39" t="s">
        <v>108</v>
      </c>
      <c r="C148" s="40">
        <v>18.032492851572655</v>
      </c>
      <c r="D148" s="41"/>
      <c r="E148" s="40">
        <v>18.733140907898189</v>
      </c>
      <c r="F148" s="41"/>
      <c r="G148" s="40">
        <v>19.623526329578201</v>
      </c>
      <c r="H148" s="41"/>
      <c r="I148" s="40">
        <v>22.183198115676525</v>
      </c>
      <c r="J148" s="41"/>
      <c r="K148" s="40">
        <v>8.4096705632306055</v>
      </c>
      <c r="L148" s="41"/>
      <c r="M148" s="40">
        <v>14.133388112845795</v>
      </c>
      <c r="N148" s="41"/>
      <c r="O148" s="40">
        <v>11.576241843121588</v>
      </c>
      <c r="P148" s="42"/>
      <c r="Q148" s="40">
        <v>5.0069708831572735</v>
      </c>
      <c r="R148" s="42"/>
      <c r="S148" s="40">
        <v>7.9570301876529781</v>
      </c>
      <c r="T148" s="42"/>
      <c r="U148" s="40">
        <v>6.7226615762203439</v>
      </c>
      <c r="V148" s="42"/>
      <c r="W148" s="40">
        <v>6.1317659923455441</v>
      </c>
      <c r="X148" s="42"/>
      <c r="Y148" s="40">
        <v>9.8448654585392639</v>
      </c>
      <c r="Z148" s="42"/>
    </row>
    <row r="149" spans="1:26" ht="15" x14ac:dyDescent="0.25">
      <c r="A149" s="38" t="s">
        <v>109</v>
      </c>
      <c r="B149" s="39" t="s">
        <v>109</v>
      </c>
      <c r="C149" s="40">
        <v>6.6821705426356592</v>
      </c>
      <c r="D149" s="41"/>
      <c r="E149" s="40">
        <v>0</v>
      </c>
      <c r="F149" s="42">
        <v>1</v>
      </c>
      <c r="G149" s="40">
        <v>0</v>
      </c>
      <c r="H149" s="42">
        <v>1</v>
      </c>
      <c r="I149" s="40">
        <v>0</v>
      </c>
      <c r="J149" s="42">
        <v>1</v>
      </c>
      <c r="K149" s="40">
        <v>0</v>
      </c>
      <c r="L149" s="41"/>
      <c r="M149" s="40">
        <v>0</v>
      </c>
      <c r="N149" s="41"/>
      <c r="O149" s="40">
        <v>52.038161318300084</v>
      </c>
      <c r="P149" s="42"/>
      <c r="Q149" s="40">
        <v>1.8433179723502306</v>
      </c>
      <c r="R149" s="42"/>
      <c r="S149" s="40">
        <v>54.13533834586466</v>
      </c>
      <c r="T149" s="42"/>
      <c r="U149" s="40">
        <v>18.453021682300477</v>
      </c>
      <c r="V149" s="42"/>
      <c r="W149" s="40">
        <v>18.039687312086592</v>
      </c>
      <c r="X149" s="42"/>
      <c r="Y149" s="40">
        <v>17.748853719863927</v>
      </c>
      <c r="Z149" s="42"/>
    </row>
    <row r="150" spans="1:26" ht="15" x14ac:dyDescent="0.25">
      <c r="A150" s="38" t="s">
        <v>168</v>
      </c>
      <c r="B150" s="39" t="s">
        <v>168</v>
      </c>
      <c r="C150" s="40">
        <v>93.871808233454928</v>
      </c>
      <c r="D150" s="41"/>
      <c r="E150" s="40">
        <v>116.95373291272345</v>
      </c>
      <c r="F150" s="41"/>
      <c r="G150" s="40">
        <v>129.12255678816692</v>
      </c>
      <c r="H150" s="41"/>
      <c r="I150" s="40">
        <v>171.40723019670389</v>
      </c>
      <c r="J150" s="41"/>
      <c r="K150" s="40">
        <v>124.47793326157158</v>
      </c>
      <c r="L150" s="41"/>
      <c r="M150" s="40">
        <v>129.63967391304348</v>
      </c>
      <c r="N150" s="41"/>
      <c r="O150" s="40">
        <v>111.75288937809576</v>
      </c>
      <c r="P150" s="42"/>
      <c r="Q150" s="40">
        <v>79.594986072423396</v>
      </c>
      <c r="R150" s="42"/>
      <c r="S150" s="40">
        <v>82.69937958262831</v>
      </c>
      <c r="T150" s="42"/>
      <c r="U150" s="40">
        <v>79.521667331017596</v>
      </c>
      <c r="V150" s="42"/>
      <c r="W150" s="40">
        <v>120.82829977628636</v>
      </c>
      <c r="X150" s="42"/>
      <c r="Y150" s="40">
        <v>85.559450443828794</v>
      </c>
      <c r="Z150" s="42"/>
    </row>
    <row r="151" spans="1:26" ht="15" x14ac:dyDescent="0.25">
      <c r="A151" s="38" t="s">
        <v>86</v>
      </c>
      <c r="B151" s="39" t="s">
        <v>86</v>
      </c>
      <c r="C151" s="40">
        <v>3.9463299131807419E-2</v>
      </c>
      <c r="D151" s="41"/>
      <c r="E151" s="40">
        <v>7.9113924050632917E-2</v>
      </c>
      <c r="F151" s="41"/>
      <c r="G151" s="40">
        <v>0.11895321173671689</v>
      </c>
      <c r="H151" s="41"/>
      <c r="I151" s="40">
        <v>0.1600640256102441</v>
      </c>
      <c r="J151" s="41"/>
      <c r="K151" s="40">
        <v>0.2887635924285139</v>
      </c>
      <c r="L151" s="41"/>
      <c r="M151" s="40">
        <v>0.3818913480885312</v>
      </c>
      <c r="N151" s="41"/>
      <c r="O151" s="40">
        <v>0.4244256348246675</v>
      </c>
      <c r="P151" s="42"/>
      <c r="Q151" s="40">
        <v>0.32200647249190939</v>
      </c>
      <c r="R151" s="42"/>
      <c r="S151" s="40">
        <v>0.53427991886409731</v>
      </c>
      <c r="T151" s="42"/>
      <c r="U151" s="40">
        <v>0.60073111291632819</v>
      </c>
      <c r="V151" s="42"/>
      <c r="W151" s="40">
        <v>0.89430894308943087</v>
      </c>
      <c r="X151" s="42"/>
      <c r="Y151" s="40">
        <v>1.0158472165786265</v>
      </c>
      <c r="Z151" s="42"/>
    </row>
    <row r="152" spans="1:26" ht="15" x14ac:dyDescent="0.25">
      <c r="A152" s="38" t="s">
        <v>110</v>
      </c>
      <c r="B152" s="45" t="s">
        <v>110</v>
      </c>
      <c r="C152" s="46">
        <v>0.94857605614792817</v>
      </c>
      <c r="D152" s="47"/>
      <c r="E152" s="46">
        <v>1.0169594594594595</v>
      </c>
      <c r="F152" s="47"/>
      <c r="G152" s="46">
        <v>1.1181882519462136</v>
      </c>
      <c r="H152" s="47"/>
      <c r="I152" s="46">
        <v>1.6967559943582511</v>
      </c>
      <c r="J152" s="47"/>
      <c r="K152" s="46">
        <v>1.1993019445829476</v>
      </c>
      <c r="L152" s="47"/>
      <c r="M152" s="46">
        <v>1.3503301540719002</v>
      </c>
      <c r="N152" s="47"/>
      <c r="O152" s="46">
        <v>1.1501393574886314</v>
      </c>
      <c r="P152" s="49"/>
      <c r="Q152" s="46">
        <v>2.1735555392408781</v>
      </c>
      <c r="R152" s="49"/>
      <c r="S152" s="46">
        <v>3.6380333427521898</v>
      </c>
      <c r="T152" s="49"/>
      <c r="U152" s="46">
        <v>3.3873551709340579</v>
      </c>
      <c r="V152" s="49"/>
      <c r="W152" s="46">
        <v>2.5467122988422051</v>
      </c>
      <c r="X152" s="49"/>
      <c r="Y152" s="46">
        <v>2.4120819848975188</v>
      </c>
      <c r="Z152" s="49"/>
    </row>
    <row r="153" spans="1:26" ht="15" x14ac:dyDescent="0.25">
      <c r="A153" s="38" t="s">
        <v>111</v>
      </c>
      <c r="B153" s="45" t="s">
        <v>111</v>
      </c>
      <c r="C153" s="46">
        <v>3.258277136962211</v>
      </c>
      <c r="D153" s="47"/>
      <c r="E153" s="46">
        <v>0.91928406626687076</v>
      </c>
      <c r="F153" s="47"/>
      <c r="G153" s="46">
        <v>1.0467635892212241</v>
      </c>
      <c r="H153" s="47"/>
      <c r="I153" s="46">
        <v>1.0480341246290801</v>
      </c>
      <c r="J153" s="47"/>
      <c r="K153" s="46">
        <v>1.0878099940599941</v>
      </c>
      <c r="L153" s="47"/>
      <c r="M153" s="46">
        <v>1.3003160635468736</v>
      </c>
      <c r="N153" s="47"/>
      <c r="O153" s="46">
        <v>1.3527522808059622</v>
      </c>
      <c r="P153" s="49"/>
      <c r="Q153" s="46">
        <v>1.2574147133905778</v>
      </c>
      <c r="R153" s="49"/>
      <c r="S153" s="46">
        <v>1.3237081214478015</v>
      </c>
      <c r="T153" s="49"/>
      <c r="U153" s="46">
        <v>1.3024924295364546</v>
      </c>
      <c r="V153" s="49"/>
      <c r="W153" s="46">
        <v>1.2864473991135992</v>
      </c>
      <c r="X153" s="49"/>
      <c r="Y153" s="46">
        <v>1.1827614831211954</v>
      </c>
      <c r="Z153" s="49"/>
    </row>
    <row r="154" spans="1:26" ht="15" x14ac:dyDescent="0.25">
      <c r="A154" s="38" t="s">
        <v>112</v>
      </c>
      <c r="B154" s="45" t="s">
        <v>112</v>
      </c>
      <c r="C154" s="46">
        <v>0</v>
      </c>
      <c r="D154" s="47"/>
      <c r="E154" s="46">
        <v>0.43181818181818182</v>
      </c>
      <c r="F154" s="47"/>
      <c r="G154" s="46">
        <v>0.3876908165737824</v>
      </c>
      <c r="H154" s="47"/>
      <c r="I154" s="46">
        <v>0.61641146446800155</v>
      </c>
      <c r="J154" s="47"/>
      <c r="K154" s="46">
        <v>0.98116974957708203</v>
      </c>
      <c r="L154" s="47"/>
      <c r="M154" s="46">
        <v>1.1103231239750011</v>
      </c>
      <c r="N154" s="47"/>
      <c r="O154" s="46">
        <v>2.012238303899438</v>
      </c>
      <c r="P154" s="49"/>
      <c r="Q154" s="46">
        <v>0.25098542183794303</v>
      </c>
      <c r="R154" s="49"/>
      <c r="S154" s="46">
        <v>0</v>
      </c>
      <c r="T154" s="49"/>
      <c r="U154" s="46">
        <v>3.3031644315254013E-3</v>
      </c>
      <c r="V154" s="49"/>
      <c r="W154" s="46">
        <v>1.1014853529985186E-3</v>
      </c>
      <c r="X154" s="49"/>
      <c r="Y154" s="46">
        <v>1.085481682496608E-3</v>
      </c>
      <c r="Z154" s="49"/>
    </row>
    <row r="155" spans="1:26" ht="15" x14ac:dyDescent="0.25">
      <c r="A155" s="38" t="s">
        <v>113</v>
      </c>
      <c r="B155" s="45" t="s">
        <v>113</v>
      </c>
      <c r="C155" s="46">
        <v>0</v>
      </c>
      <c r="D155" s="48"/>
      <c r="E155" s="46">
        <v>24.074074074074076</v>
      </c>
      <c r="F155" s="48"/>
      <c r="G155" s="46">
        <v>1.7434620174346203</v>
      </c>
      <c r="H155" s="48"/>
      <c r="I155" s="46">
        <v>2.8</v>
      </c>
      <c r="J155" s="48"/>
      <c r="K155" s="46">
        <v>4.7904191616766472</v>
      </c>
      <c r="L155" s="48"/>
      <c r="M155" s="46">
        <v>2.7504911591355601</v>
      </c>
      <c r="N155" s="47"/>
      <c r="O155" s="46">
        <v>4.7058823529411766</v>
      </c>
      <c r="P155" s="49"/>
      <c r="Q155" s="46">
        <v>2.5454545454545454</v>
      </c>
      <c r="R155" s="49"/>
      <c r="S155" s="46">
        <v>2.4561403508771931</v>
      </c>
      <c r="T155" s="49"/>
      <c r="U155" s="46">
        <v>2.3333333333333335</v>
      </c>
      <c r="V155" s="49"/>
      <c r="W155" s="46">
        <v>2.3333333333333335</v>
      </c>
      <c r="X155" s="49"/>
      <c r="Y155" s="46">
        <v>2.3333333333333335</v>
      </c>
      <c r="Z155" s="49"/>
    </row>
    <row r="156" spans="1:26" ht="15" x14ac:dyDescent="0.25">
      <c r="A156" s="38" t="s">
        <v>169</v>
      </c>
      <c r="B156" s="45" t="s">
        <v>169</v>
      </c>
      <c r="C156" s="46">
        <v>0</v>
      </c>
      <c r="D156" s="47"/>
      <c r="E156" s="46">
        <v>0</v>
      </c>
      <c r="F156" s="47"/>
      <c r="G156" s="46">
        <v>0</v>
      </c>
      <c r="H156" s="47"/>
      <c r="I156" s="46">
        <v>0</v>
      </c>
      <c r="J156" s="47"/>
      <c r="K156" s="46">
        <v>0</v>
      </c>
      <c r="L156" s="47"/>
      <c r="M156" s="46">
        <v>0</v>
      </c>
      <c r="N156" s="47"/>
      <c r="O156" s="46">
        <v>9.9009900990099015E-2</v>
      </c>
      <c r="P156" s="49"/>
      <c r="Q156" s="46">
        <v>8.1132075471698109</v>
      </c>
      <c r="R156" s="49"/>
      <c r="S156" s="46">
        <v>5</v>
      </c>
      <c r="T156" s="49"/>
      <c r="U156" s="46">
        <v>4.1509433962264151</v>
      </c>
      <c r="V156" s="49"/>
      <c r="W156" s="46">
        <v>29.150943396226417</v>
      </c>
      <c r="X156" s="49"/>
      <c r="Y156" s="46">
        <v>19.90566037735849</v>
      </c>
      <c r="Z156" s="49"/>
    </row>
    <row r="157" spans="1:26" ht="15" x14ac:dyDescent="0.25">
      <c r="A157" s="38" t="s">
        <v>114</v>
      </c>
      <c r="B157" s="39" t="s">
        <v>114</v>
      </c>
      <c r="C157" s="40">
        <v>6.3829787234042548E-2</v>
      </c>
      <c r="D157" s="41"/>
      <c r="E157" s="40">
        <v>0.1111111111111111</v>
      </c>
      <c r="F157" s="41"/>
      <c r="G157" s="40">
        <v>0.27906976744186046</v>
      </c>
      <c r="H157" s="41"/>
      <c r="I157" s="40">
        <v>0.2857142857142857</v>
      </c>
      <c r="J157" s="41"/>
      <c r="K157" s="40">
        <v>0.17412935323383083</v>
      </c>
      <c r="L157" s="41"/>
      <c r="M157" s="40">
        <v>0.2857142857142857</v>
      </c>
      <c r="N157" s="41"/>
      <c r="O157" s="40">
        <v>0.40540540540540543</v>
      </c>
      <c r="P157" s="42"/>
      <c r="Q157" s="40">
        <v>0.31518624641833815</v>
      </c>
      <c r="R157" s="42"/>
      <c r="S157" s="40">
        <v>0.14285714285714285</v>
      </c>
      <c r="T157" s="42"/>
      <c r="U157" s="40">
        <v>0.17142857142857143</v>
      </c>
      <c r="V157" s="42"/>
      <c r="W157" s="40">
        <v>5.7142857142857141E-2</v>
      </c>
      <c r="X157" s="42"/>
      <c r="Y157" s="40">
        <v>0.11428571428571428</v>
      </c>
      <c r="Z157" s="42"/>
    </row>
    <row r="158" spans="1:26" ht="15" x14ac:dyDescent="0.25">
      <c r="A158" s="38" t="s">
        <v>115</v>
      </c>
      <c r="B158" s="39" t="s">
        <v>115</v>
      </c>
      <c r="C158" s="40">
        <v>3.601986271023574E-3</v>
      </c>
      <c r="D158" s="41"/>
      <c r="E158" s="40">
        <v>8.1099897582250655E-2</v>
      </c>
      <c r="F158" s="41"/>
      <c r="G158" s="40">
        <v>3.6267550904098236E-2</v>
      </c>
      <c r="H158" s="41"/>
      <c r="I158" s="40">
        <v>5.1808401020049855E-2</v>
      </c>
      <c r="J158" s="41"/>
      <c r="K158" s="40">
        <v>3.282011124290337E-2</v>
      </c>
      <c r="L158" s="41"/>
      <c r="M158" s="40">
        <v>0.12177918525982438</v>
      </c>
      <c r="N158" s="41"/>
      <c r="O158" s="40">
        <v>7.864171640587192E-2</v>
      </c>
      <c r="P158" s="42"/>
      <c r="Q158" s="40">
        <v>6.2271167872690054E-2</v>
      </c>
      <c r="R158" s="42"/>
      <c r="S158" s="40">
        <v>4.0656032663229646E-2</v>
      </c>
      <c r="T158" s="42"/>
      <c r="U158" s="40">
        <v>3.4604470897639975E-2</v>
      </c>
      <c r="V158" s="42"/>
      <c r="W158" s="40">
        <v>2.0767832934321728E-2</v>
      </c>
      <c r="X158" s="42"/>
      <c r="Y158" s="40">
        <v>3.8085345797628324E-2</v>
      </c>
      <c r="Z158" s="42"/>
    </row>
    <row r="159" spans="1:26" ht="15" x14ac:dyDescent="0.25">
      <c r="A159" s="38" t="s">
        <v>116</v>
      </c>
      <c r="B159" s="39" t="s">
        <v>116</v>
      </c>
      <c r="C159" s="40">
        <v>0.83165714285714287</v>
      </c>
      <c r="D159" s="41"/>
      <c r="E159" s="40">
        <v>0.9791473586654309</v>
      </c>
      <c r="F159" s="41"/>
      <c r="G159" s="40">
        <v>0.7948658915621043</v>
      </c>
      <c r="H159" s="41"/>
      <c r="I159" s="40">
        <v>0.7981996353691887</v>
      </c>
      <c r="J159" s="41"/>
      <c r="K159" s="40">
        <v>0.19286050895381715</v>
      </c>
      <c r="L159" s="41"/>
      <c r="M159" s="40">
        <v>0.14942125569975448</v>
      </c>
      <c r="N159" s="41"/>
      <c r="O159" s="40">
        <v>0.25447721179624666</v>
      </c>
      <c r="P159" s="42"/>
      <c r="Q159" s="40">
        <v>0.22530928915915285</v>
      </c>
      <c r="R159" s="42"/>
      <c r="S159" s="40">
        <v>0.13430795119899033</v>
      </c>
      <c r="T159" s="42"/>
      <c r="U159" s="40">
        <v>0.33788130892956186</v>
      </c>
      <c r="V159" s="42"/>
      <c r="W159" s="40">
        <v>0.48596783139212424</v>
      </c>
      <c r="X159" s="42"/>
      <c r="Y159" s="40">
        <v>0.41747028481722359</v>
      </c>
      <c r="Z159" s="42"/>
    </row>
    <row r="160" spans="1:26" ht="15" x14ac:dyDescent="0.25">
      <c r="A160" s="38" t="s">
        <v>155</v>
      </c>
      <c r="B160" s="39" t="s">
        <v>155</v>
      </c>
      <c r="C160" s="40" t="s">
        <v>2</v>
      </c>
      <c r="D160" s="41" t="s">
        <v>157</v>
      </c>
      <c r="E160" s="40" t="s">
        <v>2</v>
      </c>
      <c r="F160" s="41" t="s">
        <v>157</v>
      </c>
      <c r="G160" s="40" t="s">
        <v>2</v>
      </c>
      <c r="H160" s="41" t="s">
        <v>157</v>
      </c>
      <c r="I160" s="40" t="s">
        <v>2</v>
      </c>
      <c r="J160" s="41" t="s">
        <v>157</v>
      </c>
      <c r="K160" s="40">
        <v>16.515001973943939</v>
      </c>
      <c r="L160" s="41"/>
      <c r="M160" s="40">
        <v>18.967741935483872</v>
      </c>
      <c r="N160" s="41"/>
      <c r="O160" s="40">
        <v>18.281843354430379</v>
      </c>
      <c r="P160" s="42"/>
      <c r="Q160" s="40">
        <v>9.7491592482690397</v>
      </c>
      <c r="R160" s="42"/>
      <c r="S160" s="40">
        <v>19.154455445544553</v>
      </c>
      <c r="T160" s="42"/>
      <c r="U160" s="40">
        <v>15.708950800237107</v>
      </c>
      <c r="V160" s="42"/>
      <c r="W160" s="40">
        <v>18.173396674584325</v>
      </c>
      <c r="X160" s="42"/>
      <c r="Y160" s="40">
        <v>14.938252120733873</v>
      </c>
      <c r="Z160" s="42"/>
    </row>
    <row r="161" spans="1:26" ht="15" x14ac:dyDescent="0.25">
      <c r="A161" s="38" t="s">
        <v>117</v>
      </c>
      <c r="B161" s="39" t="s">
        <v>117</v>
      </c>
      <c r="C161" s="40">
        <v>0</v>
      </c>
      <c r="D161" s="41"/>
      <c r="E161" s="40">
        <v>3.75</v>
      </c>
      <c r="F161" s="41"/>
      <c r="G161" s="40">
        <v>1</v>
      </c>
      <c r="H161" s="41"/>
      <c r="I161" s="40">
        <v>3.5</v>
      </c>
      <c r="J161" s="41"/>
      <c r="K161" s="40">
        <v>1.75</v>
      </c>
      <c r="L161" s="41"/>
      <c r="M161" s="40">
        <v>1.6666666666666667</v>
      </c>
      <c r="N161" s="41"/>
      <c r="O161" s="40">
        <v>3.6666666666666665</v>
      </c>
      <c r="P161" s="42"/>
      <c r="Q161" s="40">
        <v>5.862068965517242</v>
      </c>
      <c r="R161" s="42"/>
      <c r="S161" s="40">
        <v>5.6</v>
      </c>
      <c r="T161" s="42"/>
      <c r="U161" s="40">
        <v>7.042253521126761</v>
      </c>
      <c r="V161" s="42"/>
      <c r="W161" s="40">
        <v>12.67605633802817</v>
      </c>
      <c r="X161" s="42"/>
      <c r="Y161" s="40">
        <v>27.702702702702702</v>
      </c>
      <c r="Z161" s="42"/>
    </row>
    <row r="162" spans="1:26" ht="15" x14ac:dyDescent="0.25">
      <c r="A162" s="38" t="s">
        <v>118</v>
      </c>
      <c r="B162" s="45" t="s">
        <v>118</v>
      </c>
      <c r="C162" s="46">
        <v>0</v>
      </c>
      <c r="D162" s="49">
        <v>1</v>
      </c>
      <c r="E162" s="46">
        <v>0</v>
      </c>
      <c r="F162" s="49">
        <v>1</v>
      </c>
      <c r="G162" s="46">
        <v>0</v>
      </c>
      <c r="H162" s="49">
        <v>1</v>
      </c>
      <c r="I162" s="46">
        <v>0</v>
      </c>
      <c r="J162" s="49">
        <v>1</v>
      </c>
      <c r="K162" s="46">
        <v>0</v>
      </c>
      <c r="L162" s="49">
        <v>1</v>
      </c>
      <c r="M162" s="46">
        <v>1793.75</v>
      </c>
      <c r="N162" s="47"/>
      <c r="O162" s="46">
        <v>4105.7142857142862</v>
      </c>
      <c r="P162" s="49"/>
      <c r="Q162" s="46">
        <v>0</v>
      </c>
      <c r="R162" s="49">
        <v>1</v>
      </c>
      <c r="S162" s="46">
        <v>2270.2702702702704</v>
      </c>
      <c r="T162" s="49"/>
      <c r="U162" s="46">
        <v>0</v>
      </c>
      <c r="V162" s="49">
        <v>1</v>
      </c>
      <c r="W162" s="46">
        <v>0</v>
      </c>
      <c r="X162" s="49">
        <v>1</v>
      </c>
      <c r="Y162" s="46">
        <v>0</v>
      </c>
      <c r="Z162" s="49">
        <v>1</v>
      </c>
    </row>
    <row r="163" spans="1:26" ht="15" x14ac:dyDescent="0.25">
      <c r="A163" s="38" t="s">
        <v>119</v>
      </c>
      <c r="B163" s="45" t="s">
        <v>119</v>
      </c>
      <c r="C163" s="46">
        <v>8.1059454626732226</v>
      </c>
      <c r="D163" s="47"/>
      <c r="E163" s="46">
        <v>6.8935599284436497</v>
      </c>
      <c r="F163" s="47"/>
      <c r="G163" s="46">
        <v>8.8821096173733203</v>
      </c>
      <c r="H163" s="47"/>
      <c r="I163" s="46">
        <v>8.4750128799587845</v>
      </c>
      <c r="J163" s="47"/>
      <c r="K163" s="46">
        <v>9.0175348117586385</v>
      </c>
      <c r="L163" s="47"/>
      <c r="M163" s="46">
        <v>9.1860103626943008</v>
      </c>
      <c r="N163" s="47"/>
      <c r="O163" s="46">
        <v>6.1827568404749611</v>
      </c>
      <c r="P163" s="49"/>
      <c r="Q163" s="46">
        <v>4.2476683937823836</v>
      </c>
      <c r="R163" s="49"/>
      <c r="S163" s="46">
        <v>5.2985036252378261</v>
      </c>
      <c r="T163" s="49"/>
      <c r="U163" s="46">
        <v>6.8907084002694718</v>
      </c>
      <c r="V163" s="49"/>
      <c r="W163" s="46">
        <v>7.6600601847047836</v>
      </c>
      <c r="X163" s="49"/>
      <c r="Y163" s="46">
        <v>8.9888514389421825</v>
      </c>
      <c r="Z163" s="49"/>
    </row>
    <row r="164" spans="1:26" ht="15" x14ac:dyDescent="0.25">
      <c r="A164" s="38" t="s">
        <v>120</v>
      </c>
      <c r="B164" s="45" t="s">
        <v>120</v>
      </c>
      <c r="C164" s="46">
        <v>39.275247524752473</v>
      </c>
      <c r="D164" s="47"/>
      <c r="E164" s="46">
        <v>39.580392156862743</v>
      </c>
      <c r="F164" s="47"/>
      <c r="G164" s="46">
        <v>38.34349593495935</v>
      </c>
      <c r="H164" s="47"/>
      <c r="I164" s="46">
        <v>31.404715127701376</v>
      </c>
      <c r="J164" s="47"/>
      <c r="K164" s="46">
        <v>29.293279022403258</v>
      </c>
      <c r="L164" s="47"/>
      <c r="M164" s="46">
        <v>29.935742971887549</v>
      </c>
      <c r="N164" s="47"/>
      <c r="O164" s="46">
        <v>29.585365853658537</v>
      </c>
      <c r="P164" s="49"/>
      <c r="Q164" s="46">
        <v>18.508547008547009</v>
      </c>
      <c r="R164" s="49"/>
      <c r="S164" s="46">
        <v>24.988619904821022</v>
      </c>
      <c r="T164" s="49"/>
      <c r="U164" s="46">
        <v>24.647764449291166</v>
      </c>
      <c r="V164" s="49"/>
      <c r="W164" s="46">
        <v>22.7850740045862</v>
      </c>
      <c r="X164" s="49"/>
      <c r="Y164" s="46">
        <v>22.474377745241579</v>
      </c>
      <c r="Z164" s="49"/>
    </row>
    <row r="165" spans="1:26" ht="15" x14ac:dyDescent="0.25">
      <c r="A165" s="38" t="s">
        <v>121</v>
      </c>
      <c r="B165" s="45" t="s">
        <v>121</v>
      </c>
      <c r="C165" s="46">
        <v>1.3930305626963724</v>
      </c>
      <c r="D165" s="47"/>
      <c r="E165" s="46">
        <v>1.3117800833265256</v>
      </c>
      <c r="F165" s="47"/>
      <c r="G165" s="46">
        <v>1.4993340709777887</v>
      </c>
      <c r="H165" s="47"/>
      <c r="I165" s="46">
        <v>1.1985679554383841</v>
      </c>
      <c r="J165" s="47"/>
      <c r="K165" s="46">
        <v>1.578523656180332</v>
      </c>
      <c r="L165" s="47"/>
      <c r="M165" s="46">
        <v>1.4127773764062339</v>
      </c>
      <c r="N165" s="47"/>
      <c r="O165" s="46">
        <v>1.1472690200601392</v>
      </c>
      <c r="P165" s="49"/>
      <c r="Q165" s="46">
        <v>1.2519693157916443</v>
      </c>
      <c r="R165" s="49"/>
      <c r="S165" s="46">
        <v>1.1043337358474987</v>
      </c>
      <c r="T165" s="49"/>
      <c r="U165" s="46">
        <v>1.255525349160562</v>
      </c>
      <c r="V165" s="49"/>
      <c r="W165" s="46">
        <v>1.2804493964333288</v>
      </c>
      <c r="X165" s="49"/>
      <c r="Y165" s="46">
        <v>1.2544067079026446</v>
      </c>
      <c r="Z165" s="49"/>
    </row>
    <row r="166" spans="1:26" ht="15" x14ac:dyDescent="0.25">
      <c r="A166" s="38" t="s">
        <v>170</v>
      </c>
      <c r="B166" s="45" t="s">
        <v>170</v>
      </c>
      <c r="C166" s="46" t="s">
        <v>2</v>
      </c>
      <c r="D166" s="47" t="s">
        <v>157</v>
      </c>
      <c r="E166" s="46" t="s">
        <v>2</v>
      </c>
      <c r="F166" s="47" t="s">
        <v>157</v>
      </c>
      <c r="G166" s="46" t="s">
        <v>2</v>
      </c>
      <c r="H166" s="47" t="s">
        <v>157</v>
      </c>
      <c r="I166" s="46" t="s">
        <v>2</v>
      </c>
      <c r="J166" s="47" t="s">
        <v>157</v>
      </c>
      <c r="K166" s="46" t="s">
        <v>2</v>
      </c>
      <c r="L166" s="47" t="s">
        <v>157</v>
      </c>
      <c r="M166" s="46" t="s">
        <v>2</v>
      </c>
      <c r="N166" s="47" t="s">
        <v>157</v>
      </c>
      <c r="O166" s="46" t="s">
        <v>2</v>
      </c>
      <c r="P166" s="49" t="s">
        <v>157</v>
      </c>
      <c r="Q166" s="46" t="s">
        <v>2</v>
      </c>
      <c r="R166" s="49" t="s">
        <v>157</v>
      </c>
      <c r="S166" s="46" t="s">
        <v>2</v>
      </c>
      <c r="T166" s="49" t="s">
        <v>157</v>
      </c>
      <c r="U166" s="46" t="s">
        <v>2</v>
      </c>
      <c r="V166" s="49"/>
      <c r="W166" s="46" t="s">
        <v>2</v>
      </c>
      <c r="X166" s="49"/>
      <c r="Y166" s="46" t="s">
        <v>2</v>
      </c>
      <c r="Z166" s="49"/>
    </row>
    <row r="167" spans="1:26" ht="15" x14ac:dyDescent="0.25">
      <c r="A167" s="38" t="s">
        <v>122</v>
      </c>
      <c r="B167" s="39" t="s">
        <v>122</v>
      </c>
      <c r="C167" s="40">
        <v>16.694585132057515</v>
      </c>
      <c r="D167" s="41"/>
      <c r="E167" s="40">
        <v>16.070764586834976</v>
      </c>
      <c r="F167" s="41"/>
      <c r="G167" s="40">
        <v>16.943723986102988</v>
      </c>
      <c r="H167" s="41"/>
      <c r="I167" s="40">
        <v>13.654848443286243</v>
      </c>
      <c r="J167" s="41"/>
      <c r="K167" s="40">
        <v>13.566805298290987</v>
      </c>
      <c r="L167" s="41"/>
      <c r="M167" s="40">
        <v>15.885337808884445</v>
      </c>
      <c r="N167" s="41"/>
      <c r="O167" s="40">
        <v>11.342264231397911</v>
      </c>
      <c r="P167" s="42"/>
      <c r="Q167" s="40">
        <v>5.9355023239184836</v>
      </c>
      <c r="R167" s="42"/>
      <c r="S167" s="40">
        <v>13.044109638772918</v>
      </c>
      <c r="T167" s="42"/>
      <c r="U167" s="40">
        <v>11.645813282001924</v>
      </c>
      <c r="V167" s="42"/>
      <c r="W167" s="40">
        <v>11.908581397075199</v>
      </c>
      <c r="X167" s="42"/>
      <c r="Y167" s="40">
        <v>13.166728527948928</v>
      </c>
      <c r="Z167" s="42"/>
    </row>
    <row r="168" spans="1:26" ht="15" x14ac:dyDescent="0.25">
      <c r="A168" s="38" t="s">
        <v>123</v>
      </c>
      <c r="B168" s="44" t="s">
        <v>123</v>
      </c>
      <c r="C168" s="40">
        <v>26.141341256366722</v>
      </c>
      <c r="D168" s="41"/>
      <c r="E168" s="40">
        <v>24.519409282700423</v>
      </c>
      <c r="F168" s="41"/>
      <c r="G168" s="40">
        <v>26.336363636363636</v>
      </c>
      <c r="H168" s="41"/>
      <c r="I168" s="40">
        <v>24.850597609561753</v>
      </c>
      <c r="J168" s="41"/>
      <c r="K168" s="40">
        <v>32.672131147540981</v>
      </c>
      <c r="L168" s="41"/>
      <c r="M168" s="40">
        <v>32.479079497907946</v>
      </c>
      <c r="N168" s="41"/>
      <c r="O168" s="40">
        <v>36.844701348747591</v>
      </c>
      <c r="P168" s="42"/>
      <c r="Q168" s="40">
        <v>29.985258964143426</v>
      </c>
      <c r="R168" s="42"/>
      <c r="S168" s="40">
        <v>22.168702290076336</v>
      </c>
      <c r="T168" s="42"/>
      <c r="U168" s="40">
        <v>22.661904761904761</v>
      </c>
      <c r="V168" s="42"/>
      <c r="W168" s="40">
        <v>8.3490706319702603</v>
      </c>
      <c r="X168" s="42"/>
      <c r="Y168" s="40">
        <v>16.119343065693432</v>
      </c>
      <c r="Z168" s="42"/>
    </row>
    <row r="169" spans="1:26" ht="12.75" customHeight="1" x14ac:dyDescent="0.25">
      <c r="A169" s="38" t="s">
        <v>124</v>
      </c>
      <c r="B169" s="39" t="s">
        <v>124</v>
      </c>
      <c r="C169" s="40" t="s">
        <v>2</v>
      </c>
      <c r="D169" s="41" t="s">
        <v>157</v>
      </c>
      <c r="E169" s="40" t="s">
        <v>2</v>
      </c>
      <c r="F169" s="41" t="s">
        <v>157</v>
      </c>
      <c r="G169" s="40" t="s">
        <v>2</v>
      </c>
      <c r="H169" s="41" t="s">
        <v>157</v>
      </c>
      <c r="I169" s="40" t="s">
        <v>2</v>
      </c>
      <c r="J169" s="41" t="s">
        <v>157</v>
      </c>
      <c r="K169" s="40" t="s">
        <v>2</v>
      </c>
      <c r="L169" s="41" t="s">
        <v>157</v>
      </c>
      <c r="M169" s="40" t="s">
        <v>2</v>
      </c>
      <c r="N169" s="41" t="s">
        <v>157</v>
      </c>
      <c r="O169" s="40" t="s">
        <v>2</v>
      </c>
      <c r="P169" s="42" t="s">
        <v>157</v>
      </c>
      <c r="Q169" s="40" t="s">
        <v>2</v>
      </c>
      <c r="R169" s="42" t="s">
        <v>157</v>
      </c>
      <c r="S169" s="40" t="s">
        <v>2</v>
      </c>
      <c r="T169" s="42" t="s">
        <v>157</v>
      </c>
      <c r="U169" s="40">
        <v>3.4505349709418945E-2</v>
      </c>
      <c r="V169" s="42"/>
      <c r="W169" s="40">
        <v>2.2626040354208444E-2</v>
      </c>
      <c r="X169" s="42"/>
      <c r="Y169" s="40">
        <v>1.3784826214695912E-3</v>
      </c>
      <c r="Z169" s="42"/>
    </row>
    <row r="170" spans="1:26" ht="15" x14ac:dyDescent="0.25">
      <c r="A170" s="38" t="s">
        <v>125</v>
      </c>
      <c r="B170" s="39" t="s">
        <v>125</v>
      </c>
      <c r="C170" s="40">
        <v>1.5810810810810811</v>
      </c>
      <c r="D170" s="41"/>
      <c r="E170" s="40">
        <v>1.7267080745341614</v>
      </c>
      <c r="F170" s="41"/>
      <c r="G170" s="40">
        <v>7.7161290322580642</v>
      </c>
      <c r="H170" s="41"/>
      <c r="I170" s="40">
        <v>9.9725274725274726</v>
      </c>
      <c r="J170" s="41"/>
      <c r="K170" s="40">
        <v>12.211538461538462</v>
      </c>
      <c r="L170" s="41"/>
      <c r="M170" s="40">
        <v>14.085714285714285</v>
      </c>
      <c r="N170" s="41"/>
      <c r="O170" s="40">
        <v>80.183615819209038</v>
      </c>
      <c r="P170" s="42"/>
      <c r="Q170" s="40">
        <v>9.7263681592039788</v>
      </c>
      <c r="R170" s="42"/>
      <c r="S170" s="40">
        <v>11.36653895274585</v>
      </c>
      <c r="T170" s="42"/>
      <c r="U170" s="40">
        <v>16.787500000000001</v>
      </c>
      <c r="V170" s="42"/>
      <c r="W170" s="40">
        <v>9.9590163934426226</v>
      </c>
      <c r="X170" s="42"/>
      <c r="Y170" s="40">
        <v>6.2860576923076925</v>
      </c>
      <c r="Z170" s="42"/>
    </row>
    <row r="171" spans="1:26" ht="15" x14ac:dyDescent="0.25">
      <c r="A171" s="38" t="s">
        <v>126</v>
      </c>
      <c r="B171" s="39" t="s">
        <v>126</v>
      </c>
      <c r="C171" s="40">
        <v>13.974763406940063</v>
      </c>
      <c r="D171" s="41"/>
      <c r="E171" s="40">
        <v>13.815997470755612</v>
      </c>
      <c r="F171" s="41"/>
      <c r="G171" s="40">
        <v>14.007537688442211</v>
      </c>
      <c r="H171" s="41"/>
      <c r="I171" s="40">
        <v>12.437810945273633</v>
      </c>
      <c r="J171" s="41"/>
      <c r="K171" s="40">
        <v>11.729370850458425</v>
      </c>
      <c r="L171" s="41"/>
      <c r="M171" s="40">
        <v>11.985973860376156</v>
      </c>
      <c r="N171" s="41"/>
      <c r="O171" s="40">
        <v>13.061752344002587</v>
      </c>
      <c r="P171" s="42"/>
      <c r="Q171" s="40">
        <v>5.8785319909061382</v>
      </c>
      <c r="R171" s="42"/>
      <c r="S171" s="40">
        <v>8.1970826580226905</v>
      </c>
      <c r="T171" s="42"/>
      <c r="U171" s="40">
        <v>8.6258969341161116</v>
      </c>
      <c r="V171" s="42"/>
      <c r="W171" s="40">
        <v>8.4432198386144464</v>
      </c>
      <c r="X171" s="42"/>
      <c r="Y171" s="40">
        <v>10.179795925063157</v>
      </c>
      <c r="Z171" s="42"/>
    </row>
    <row r="172" spans="1:26" ht="15" x14ac:dyDescent="0.25">
      <c r="A172" s="38" t="s">
        <v>127</v>
      </c>
      <c r="B172" s="45" t="s">
        <v>127</v>
      </c>
      <c r="C172" s="46">
        <v>15.188842577749279</v>
      </c>
      <c r="D172" s="47"/>
      <c r="E172" s="46">
        <v>15.307801053849118</v>
      </c>
      <c r="F172" s="47"/>
      <c r="G172" s="46">
        <v>16.576100952871492</v>
      </c>
      <c r="H172" s="47"/>
      <c r="I172" s="46">
        <v>15.158709677419354</v>
      </c>
      <c r="J172" s="47"/>
      <c r="K172" s="46">
        <v>14.82932505818464</v>
      </c>
      <c r="L172" s="47"/>
      <c r="M172" s="46">
        <v>18.158082280531261</v>
      </c>
      <c r="N172" s="47"/>
      <c r="O172" s="46">
        <v>15.429702713228613</v>
      </c>
      <c r="P172" s="49"/>
      <c r="Q172" s="46">
        <v>9.5837398373983742</v>
      </c>
      <c r="R172" s="49"/>
      <c r="S172" s="46">
        <v>14.007558973022286</v>
      </c>
      <c r="T172" s="49"/>
      <c r="U172" s="46">
        <v>13.789501175241579</v>
      </c>
      <c r="V172" s="49"/>
      <c r="W172" s="46">
        <v>12.849479950284556</v>
      </c>
      <c r="X172" s="49"/>
      <c r="Y172" s="46">
        <v>11.959100740643638</v>
      </c>
      <c r="Z172" s="49"/>
    </row>
    <row r="173" spans="1:26" ht="15" x14ac:dyDescent="0.25">
      <c r="A173" s="38" t="s">
        <v>128</v>
      </c>
      <c r="B173" s="45" t="s">
        <v>128</v>
      </c>
      <c r="C173" s="46">
        <v>6.1050948470092306E-2</v>
      </c>
      <c r="D173" s="47"/>
      <c r="E173" s="46">
        <v>0.58140881778035181</v>
      </c>
      <c r="F173" s="47"/>
      <c r="G173" s="46">
        <v>0.6621359223300971</v>
      </c>
      <c r="H173" s="47"/>
      <c r="I173" s="46">
        <v>0.63689615273358402</v>
      </c>
      <c r="J173" s="47"/>
      <c r="K173" s="46">
        <v>0.68854939828493189</v>
      </c>
      <c r="L173" s="47"/>
      <c r="M173" s="46">
        <v>0.70497229617903145</v>
      </c>
      <c r="N173" s="47"/>
      <c r="O173" s="46">
        <v>0.86753489710749743</v>
      </c>
      <c r="P173" s="49"/>
      <c r="Q173" s="46">
        <v>0.62769628990509063</v>
      </c>
      <c r="R173" s="49"/>
      <c r="S173" s="46">
        <v>3.7748058671268334E-2</v>
      </c>
      <c r="T173" s="49"/>
      <c r="U173" s="46">
        <v>0.24024434063959757</v>
      </c>
      <c r="V173" s="49"/>
      <c r="W173" s="46">
        <v>2.1837511673011997E-2</v>
      </c>
      <c r="X173" s="49"/>
      <c r="Y173" s="46">
        <v>3.4911285108828391E-2</v>
      </c>
      <c r="Z173" s="49"/>
    </row>
    <row r="174" spans="1:26" ht="15" x14ac:dyDescent="0.25">
      <c r="A174" s="38" t="s">
        <v>129</v>
      </c>
      <c r="B174" s="45" t="s">
        <v>129</v>
      </c>
      <c r="C174" s="46">
        <v>0</v>
      </c>
      <c r="D174" s="47"/>
      <c r="E174" s="46">
        <v>0</v>
      </c>
      <c r="F174" s="47"/>
      <c r="G174" s="46">
        <v>0</v>
      </c>
      <c r="H174" s="47"/>
      <c r="I174" s="46">
        <v>0</v>
      </c>
      <c r="J174" s="47"/>
      <c r="K174" s="46">
        <v>0</v>
      </c>
      <c r="L174" s="47"/>
      <c r="M174" s="46">
        <v>0</v>
      </c>
      <c r="N174" s="47"/>
      <c r="O174" s="46">
        <v>0</v>
      </c>
      <c r="P174" s="49"/>
      <c r="Q174" s="46">
        <v>0</v>
      </c>
      <c r="R174" s="49"/>
      <c r="S174" s="46">
        <v>0</v>
      </c>
      <c r="T174" s="49"/>
      <c r="U174" s="46">
        <v>0</v>
      </c>
      <c r="V174" s="49"/>
      <c r="W174" s="46">
        <v>0</v>
      </c>
      <c r="X174" s="49"/>
      <c r="Y174" s="46">
        <v>0</v>
      </c>
      <c r="Z174" s="49"/>
    </row>
    <row r="175" spans="1:26" ht="15" x14ac:dyDescent="0.25">
      <c r="A175" s="38" t="s">
        <v>130</v>
      </c>
      <c r="B175" s="45" t="s">
        <v>130</v>
      </c>
      <c r="C175" s="46">
        <v>13.907867337091776</v>
      </c>
      <c r="D175" s="47"/>
      <c r="E175" s="46">
        <v>23.113685179502916</v>
      </c>
      <c r="F175" s="47"/>
      <c r="G175" s="46">
        <v>19.766044489900281</v>
      </c>
      <c r="H175" s="47"/>
      <c r="I175" s="46">
        <v>17.782457929627739</v>
      </c>
      <c r="J175" s="47"/>
      <c r="K175" s="46">
        <v>15.852842639593909</v>
      </c>
      <c r="L175" s="47"/>
      <c r="M175" s="46">
        <v>18.312777777777779</v>
      </c>
      <c r="N175" s="47"/>
      <c r="O175" s="46">
        <v>21.239600997506233</v>
      </c>
      <c r="P175" s="49"/>
      <c r="Q175" s="46">
        <v>8.0293117486469665</v>
      </c>
      <c r="R175" s="49"/>
      <c r="S175" s="46">
        <v>21.946248812915481</v>
      </c>
      <c r="T175" s="49"/>
      <c r="U175" s="46">
        <v>26.319088319088319</v>
      </c>
      <c r="V175" s="49"/>
      <c r="W175" s="46">
        <v>20.084858188472094</v>
      </c>
      <c r="X175" s="49"/>
      <c r="Y175" s="46">
        <v>26.381727725011306</v>
      </c>
      <c r="Z175" s="49"/>
    </row>
    <row r="176" spans="1:26" ht="28.2" customHeight="1" x14ac:dyDescent="0.25">
      <c r="A176" s="38" t="s">
        <v>171</v>
      </c>
      <c r="B176" s="59" t="s">
        <v>171</v>
      </c>
      <c r="C176" s="46">
        <v>4.8200899550224889</v>
      </c>
      <c r="D176" s="47"/>
      <c r="E176" s="46">
        <v>2.6295157571099153</v>
      </c>
      <c r="F176" s="47"/>
      <c r="G176" s="46">
        <v>4.8771790808240887</v>
      </c>
      <c r="H176" s="47"/>
      <c r="I176" s="46">
        <v>3.4869706840390879</v>
      </c>
      <c r="J176" s="47"/>
      <c r="K176" s="46">
        <v>3.0236928104575163</v>
      </c>
      <c r="L176" s="47"/>
      <c r="M176" s="46">
        <v>4.3224907063197024</v>
      </c>
      <c r="N176" s="47"/>
      <c r="O176" s="46">
        <v>3.6124176857949202</v>
      </c>
      <c r="P176" s="49"/>
      <c r="Q176" s="46">
        <v>2.9802566633761107</v>
      </c>
      <c r="R176" s="49"/>
      <c r="S176" s="46">
        <v>3.423592493297587</v>
      </c>
      <c r="T176" s="49"/>
      <c r="U176" s="46">
        <v>3.3282647584973168</v>
      </c>
      <c r="V176" s="49"/>
      <c r="W176" s="46">
        <v>2.707971586424625</v>
      </c>
      <c r="X176" s="49"/>
      <c r="Y176" s="46">
        <v>3.1714285714285713</v>
      </c>
      <c r="Z176" s="49"/>
    </row>
    <row r="177" spans="1:26" ht="15" x14ac:dyDescent="0.25">
      <c r="A177" s="38" t="s">
        <v>131</v>
      </c>
      <c r="B177" s="39" t="s">
        <v>131</v>
      </c>
      <c r="C177" s="40">
        <v>1.0542082738944365</v>
      </c>
      <c r="D177" s="41"/>
      <c r="E177" s="40">
        <v>1.6408045977011494</v>
      </c>
      <c r="F177" s="41"/>
      <c r="G177" s="40">
        <v>0.52706222865412444</v>
      </c>
      <c r="H177" s="41"/>
      <c r="I177" s="40">
        <v>2.0695384615384613</v>
      </c>
      <c r="J177" s="41"/>
      <c r="K177" s="40">
        <v>1.1021341463414633</v>
      </c>
      <c r="L177" s="41"/>
      <c r="M177" s="40">
        <v>1.290414878397711</v>
      </c>
      <c r="N177" s="41"/>
      <c r="O177" s="40">
        <v>2.8208744710860365E-4</v>
      </c>
      <c r="P177" s="42"/>
      <c r="Q177" s="40">
        <v>1.5775312066574203</v>
      </c>
      <c r="R177" s="42"/>
      <c r="S177" s="40">
        <v>2.6693042291950886</v>
      </c>
      <c r="T177" s="42"/>
      <c r="U177" s="40">
        <v>2.5544338335607093</v>
      </c>
      <c r="V177" s="42"/>
      <c r="W177" s="40">
        <v>0.25922077922077924</v>
      </c>
      <c r="X177" s="42"/>
      <c r="Y177" s="40">
        <v>3.4547120418848167</v>
      </c>
      <c r="Z177" s="42"/>
    </row>
    <row r="178" spans="1:26" ht="15" x14ac:dyDescent="0.25">
      <c r="A178" s="38" t="s">
        <v>132</v>
      </c>
      <c r="B178" s="39" t="s">
        <v>132</v>
      </c>
      <c r="C178" s="40">
        <v>2.9666666666666668</v>
      </c>
      <c r="D178" s="41"/>
      <c r="E178" s="40">
        <v>0.46666666666666667</v>
      </c>
      <c r="F178" s="41"/>
      <c r="G178" s="40">
        <v>2.5666666666666669</v>
      </c>
      <c r="H178" s="41"/>
      <c r="I178" s="40">
        <v>2.3666666666666667</v>
      </c>
      <c r="J178" s="41"/>
      <c r="K178" s="40">
        <v>0</v>
      </c>
      <c r="L178" s="41"/>
      <c r="M178" s="40">
        <v>2.6129032258064515</v>
      </c>
      <c r="N178" s="41"/>
      <c r="O178" s="40">
        <v>0.8666666666666667</v>
      </c>
      <c r="P178" s="42"/>
      <c r="Q178" s="40">
        <v>1.4838709677419355</v>
      </c>
      <c r="R178" s="42"/>
      <c r="S178" s="40">
        <v>27.483870967741936</v>
      </c>
      <c r="T178" s="42"/>
      <c r="U178" s="40">
        <v>39.645161290322584</v>
      </c>
      <c r="V178" s="42"/>
      <c r="W178" s="40">
        <v>93.870967741935488</v>
      </c>
      <c r="X178" s="42"/>
      <c r="Y178" s="40">
        <v>53.548387096774192</v>
      </c>
      <c r="Z178" s="42"/>
    </row>
    <row r="179" spans="1:26" ht="15" x14ac:dyDescent="0.25">
      <c r="A179" s="38" t="s">
        <v>133</v>
      </c>
      <c r="B179" s="39" t="s">
        <v>133</v>
      </c>
      <c r="C179" s="40">
        <v>12.033333333333333</v>
      </c>
      <c r="D179" s="41"/>
      <c r="E179" s="40">
        <v>18.149999999999999</v>
      </c>
      <c r="F179" s="41"/>
      <c r="G179" s="40">
        <v>10.090909090909092</v>
      </c>
      <c r="H179" s="41"/>
      <c r="I179" s="40">
        <v>18.037037037037038</v>
      </c>
      <c r="J179" s="41"/>
      <c r="K179" s="40">
        <v>288.57407407407408</v>
      </c>
      <c r="L179" s="41"/>
      <c r="M179" s="40">
        <v>24.074074074074073</v>
      </c>
      <c r="N179" s="41"/>
      <c r="O179" s="40">
        <v>29.888888888888889</v>
      </c>
      <c r="P179" s="42"/>
      <c r="Q179" s="40">
        <v>28.888888888888889</v>
      </c>
      <c r="R179" s="42"/>
      <c r="S179" s="40">
        <v>10.037037037037036</v>
      </c>
      <c r="T179" s="42"/>
      <c r="U179" s="40">
        <v>28.333333333333332</v>
      </c>
      <c r="V179" s="42"/>
      <c r="W179" s="40">
        <v>18.37037037037037</v>
      </c>
      <c r="X179" s="42"/>
      <c r="Y179" s="40">
        <v>25.425925925925927</v>
      </c>
      <c r="Z179" s="42"/>
    </row>
    <row r="180" spans="1:26" ht="15" x14ac:dyDescent="0.25">
      <c r="A180" s="38" t="s">
        <v>134</v>
      </c>
      <c r="B180" s="39" t="s">
        <v>134</v>
      </c>
      <c r="C180" s="40">
        <v>0.77988323261292636</v>
      </c>
      <c r="D180" s="41"/>
      <c r="E180" s="40">
        <v>0.97577677841373667</v>
      </c>
      <c r="F180" s="41"/>
      <c r="G180" s="40">
        <v>0.55503560528992879</v>
      </c>
      <c r="H180" s="41"/>
      <c r="I180" s="40">
        <v>0.63904723127035834</v>
      </c>
      <c r="J180" s="41"/>
      <c r="K180" s="40">
        <v>0</v>
      </c>
      <c r="L180" s="41"/>
      <c r="M180" s="40">
        <v>0</v>
      </c>
      <c r="N180" s="43"/>
      <c r="O180" s="40">
        <v>0</v>
      </c>
      <c r="P180" s="42"/>
      <c r="Q180" s="40">
        <v>0</v>
      </c>
      <c r="R180" s="42"/>
      <c r="S180" s="40">
        <v>0</v>
      </c>
      <c r="T180" s="42"/>
      <c r="U180" s="40">
        <v>0.59154090548054006</v>
      </c>
      <c r="V180" s="42"/>
      <c r="W180" s="40">
        <v>0.64543438822817978</v>
      </c>
      <c r="X180" s="42"/>
      <c r="Y180" s="40">
        <v>0.6634818465251936</v>
      </c>
      <c r="Z180" s="42"/>
    </row>
    <row r="181" spans="1:26" ht="14.25" customHeight="1" x14ac:dyDescent="0.25">
      <c r="A181" s="38" t="s">
        <v>135</v>
      </c>
      <c r="B181" s="44" t="s">
        <v>135</v>
      </c>
      <c r="C181" s="40">
        <v>1.7857801728323137</v>
      </c>
      <c r="D181" s="41"/>
      <c r="E181" s="40">
        <v>2.0574008463733886</v>
      </c>
      <c r="F181" s="41"/>
      <c r="G181" s="40">
        <v>2.1248483377820917</v>
      </c>
      <c r="H181" s="41"/>
      <c r="I181" s="40">
        <v>2.2758168983334546</v>
      </c>
      <c r="J181" s="41"/>
      <c r="K181" s="40">
        <v>2.441780060751241</v>
      </c>
      <c r="L181" s="41"/>
      <c r="M181" s="40">
        <v>2.8031641564358942</v>
      </c>
      <c r="N181" s="41"/>
      <c r="O181" s="40">
        <v>2.2879198404989518</v>
      </c>
      <c r="P181" s="42"/>
      <c r="Q181" s="40">
        <v>1.7926293336074632</v>
      </c>
      <c r="R181" s="42"/>
      <c r="S181" s="40">
        <v>1.8015226084281759</v>
      </c>
      <c r="T181" s="42"/>
      <c r="U181" s="40">
        <v>2.7685047193243912</v>
      </c>
      <c r="V181" s="42"/>
      <c r="W181" s="40">
        <v>2.5767698596609994</v>
      </c>
      <c r="X181" s="42"/>
      <c r="Y181" s="40">
        <v>2.5953465372303048</v>
      </c>
      <c r="Z181" s="42"/>
    </row>
    <row r="182" spans="1:26" ht="15" x14ac:dyDescent="0.25">
      <c r="A182" s="38" t="s">
        <v>136</v>
      </c>
      <c r="B182" s="45" t="s">
        <v>136</v>
      </c>
      <c r="C182" s="46">
        <v>0.13159537933187637</v>
      </c>
      <c r="D182" s="47"/>
      <c r="E182" s="46">
        <v>0.15459121415497254</v>
      </c>
      <c r="F182" s="47"/>
      <c r="G182" s="46">
        <v>0.11378374302518474</v>
      </c>
      <c r="H182" s="47"/>
      <c r="I182" s="46">
        <v>8.7467953551500527E-2</v>
      </c>
      <c r="J182" s="47"/>
      <c r="K182" s="46">
        <v>8.1038420827839783E-2</v>
      </c>
      <c r="L182" s="47"/>
      <c r="M182" s="46">
        <v>9.9388882789914743E-2</v>
      </c>
      <c r="N182" s="47"/>
      <c r="O182" s="46">
        <v>0.20403543130244173</v>
      </c>
      <c r="P182" s="49"/>
      <c r="Q182" s="46">
        <v>0.18051718030464045</v>
      </c>
      <c r="R182" s="49"/>
      <c r="S182" s="46">
        <v>0.17027690150718541</v>
      </c>
      <c r="T182" s="49"/>
      <c r="U182" s="46">
        <v>0.12986472424557752</v>
      </c>
      <c r="V182" s="49"/>
      <c r="W182" s="46">
        <v>0.18582786035257517</v>
      </c>
      <c r="X182" s="49"/>
      <c r="Y182" s="46">
        <v>0.18661116892126256</v>
      </c>
      <c r="Z182" s="49"/>
    </row>
    <row r="183" spans="1:26" ht="15" x14ac:dyDescent="0.25">
      <c r="A183" s="38" t="s">
        <v>137</v>
      </c>
      <c r="B183" s="45" t="s">
        <v>137</v>
      </c>
      <c r="C183" s="46">
        <v>1.0251232003092086</v>
      </c>
      <c r="D183" s="47"/>
      <c r="E183" s="46">
        <v>1.8190303469955265</v>
      </c>
      <c r="F183" s="47"/>
      <c r="G183" s="46">
        <v>2.4744160177975529</v>
      </c>
      <c r="H183" s="47"/>
      <c r="I183" s="46">
        <v>1.923058299438311</v>
      </c>
      <c r="J183" s="47"/>
      <c r="K183" s="46">
        <v>2.5109001065788199</v>
      </c>
      <c r="L183" s="47"/>
      <c r="M183" s="46">
        <v>3.6221102117966364</v>
      </c>
      <c r="N183" s="47"/>
      <c r="O183" s="46">
        <v>3.7646517485227164</v>
      </c>
      <c r="P183" s="49"/>
      <c r="Q183" s="46">
        <v>2.8641341215234033</v>
      </c>
      <c r="R183" s="49"/>
      <c r="S183" s="46">
        <v>3.1165337921341507</v>
      </c>
      <c r="T183" s="49"/>
      <c r="U183" s="46">
        <v>4.0999491291393131</v>
      </c>
      <c r="V183" s="49"/>
      <c r="W183" s="46">
        <v>4.7020364675400153</v>
      </c>
      <c r="X183" s="49"/>
      <c r="Y183" s="46">
        <v>5.154694124772865</v>
      </c>
      <c r="Z183" s="49"/>
    </row>
    <row r="184" spans="1:26" ht="15" x14ac:dyDescent="0.25">
      <c r="A184" s="38" t="s">
        <v>138</v>
      </c>
      <c r="B184" s="45" t="s">
        <v>138</v>
      </c>
      <c r="C184" s="46">
        <v>14.010507880910684</v>
      </c>
      <c r="D184" s="47"/>
      <c r="E184" s="46">
        <v>16.001788908765654</v>
      </c>
      <c r="F184" s="47"/>
      <c r="G184" s="46">
        <v>14.184257602862255</v>
      </c>
      <c r="H184" s="47"/>
      <c r="I184" s="46">
        <v>11.590747330960854</v>
      </c>
      <c r="J184" s="47"/>
      <c r="K184" s="46">
        <v>3.5871964679911699</v>
      </c>
      <c r="L184" s="47"/>
      <c r="M184" s="46">
        <v>4.7433035714285712</v>
      </c>
      <c r="N184" s="47"/>
      <c r="O184" s="46">
        <v>2.4788835842820416</v>
      </c>
      <c r="P184" s="49"/>
      <c r="Q184" s="46">
        <v>3.8177653346907614</v>
      </c>
      <c r="R184" s="49"/>
      <c r="S184" s="46">
        <v>11.326453561540397</v>
      </c>
      <c r="T184" s="49"/>
      <c r="U184" s="46">
        <v>22.871664548919949</v>
      </c>
      <c r="V184" s="49"/>
      <c r="W184" s="46">
        <v>11.003405816085932</v>
      </c>
      <c r="X184" s="49"/>
      <c r="Y184" s="46">
        <v>36.097305780800419</v>
      </c>
      <c r="Z184" s="49"/>
    </row>
    <row r="185" spans="1:26" ht="24.6" customHeight="1" x14ac:dyDescent="0.25">
      <c r="A185" s="38" t="s">
        <v>172</v>
      </c>
      <c r="B185" s="59" t="s">
        <v>172</v>
      </c>
      <c r="C185" s="46">
        <v>23.012606032045241</v>
      </c>
      <c r="D185" s="47"/>
      <c r="E185" s="46">
        <v>22.116065109695683</v>
      </c>
      <c r="F185" s="47"/>
      <c r="G185" s="46">
        <v>20.643950501436866</v>
      </c>
      <c r="H185" s="47"/>
      <c r="I185" s="46">
        <v>19.167256428402926</v>
      </c>
      <c r="J185" s="47"/>
      <c r="K185" s="46">
        <v>17.771050566206974</v>
      </c>
      <c r="L185" s="47"/>
      <c r="M185" s="46">
        <v>18.416728055760185</v>
      </c>
      <c r="N185" s="47"/>
      <c r="O185" s="46">
        <v>11.762044786247456</v>
      </c>
      <c r="P185" s="49"/>
      <c r="Q185" s="46">
        <v>14.487734487734487</v>
      </c>
      <c r="R185" s="49"/>
      <c r="S185" s="46">
        <v>16.430562006502555</v>
      </c>
      <c r="T185" s="49"/>
      <c r="U185" s="46">
        <v>15.089722675367048</v>
      </c>
      <c r="V185" s="49"/>
      <c r="W185" s="46">
        <v>15.539518100337563</v>
      </c>
      <c r="X185" s="49"/>
      <c r="Y185" s="46">
        <v>16.463577233887143</v>
      </c>
      <c r="Z185" s="49"/>
    </row>
    <row r="186" spans="1:26" ht="15" x14ac:dyDescent="0.25">
      <c r="A186" s="38" t="s">
        <v>173</v>
      </c>
      <c r="B186" s="45" t="s">
        <v>173</v>
      </c>
      <c r="C186" s="46">
        <v>0.12704678362573099</v>
      </c>
      <c r="D186" s="47"/>
      <c r="E186" s="46">
        <v>0.14794280711992996</v>
      </c>
      <c r="F186" s="47"/>
      <c r="G186" s="46">
        <v>0.17215585893060295</v>
      </c>
      <c r="H186" s="47"/>
      <c r="I186" s="46">
        <v>0.15449660633484164</v>
      </c>
      <c r="J186" s="47"/>
      <c r="K186" s="46">
        <v>4.4768099547511313E-2</v>
      </c>
      <c r="L186" s="47"/>
      <c r="M186" s="46">
        <v>7.7419354838709677E-3</v>
      </c>
      <c r="N186" s="47"/>
      <c r="O186" s="46">
        <v>7.4646241724003635E-3</v>
      </c>
      <c r="P186" s="49"/>
      <c r="Q186" s="46">
        <v>0.12439678284182305</v>
      </c>
      <c r="R186" s="49"/>
      <c r="S186" s="46">
        <v>0.21885180240320426</v>
      </c>
      <c r="T186" s="49"/>
      <c r="U186" s="46">
        <v>0.24033942558746738</v>
      </c>
      <c r="V186" s="49"/>
      <c r="W186" s="46">
        <v>0.20173803526448364</v>
      </c>
      <c r="X186" s="49"/>
      <c r="Y186" s="46">
        <v>0.13576292559899117</v>
      </c>
      <c r="Z186" s="49"/>
    </row>
    <row r="187" spans="1:26" ht="15" x14ac:dyDescent="0.25">
      <c r="A187" s="38" t="s">
        <v>174</v>
      </c>
      <c r="B187" s="39" t="s">
        <v>174</v>
      </c>
      <c r="C187" s="40">
        <v>10.899763717002692</v>
      </c>
      <c r="D187" s="41"/>
      <c r="E187" s="40">
        <v>11.59896116446216</v>
      </c>
      <c r="F187" s="41"/>
      <c r="G187" s="40">
        <v>11.710459490524178</v>
      </c>
      <c r="H187" s="41"/>
      <c r="I187" s="40">
        <v>10.802022419520913</v>
      </c>
      <c r="J187" s="41"/>
      <c r="K187" s="40">
        <v>11.016219354725196</v>
      </c>
      <c r="L187" s="41"/>
      <c r="M187" s="40">
        <v>10.65524771737277</v>
      </c>
      <c r="N187" s="41"/>
      <c r="O187" s="40">
        <v>8.8486293425363769</v>
      </c>
      <c r="P187" s="42"/>
      <c r="Q187" s="40">
        <v>8.0348311435705906</v>
      </c>
      <c r="R187" s="42"/>
      <c r="S187" s="40">
        <v>9.4115705603607207</v>
      </c>
      <c r="T187" s="42"/>
      <c r="U187" s="40">
        <v>9.7483994955881261</v>
      </c>
      <c r="V187" s="42"/>
      <c r="W187" s="40">
        <v>9.9879032998007133</v>
      </c>
      <c r="X187" s="42"/>
      <c r="Y187" s="40">
        <v>10.888461092598851</v>
      </c>
      <c r="Z187" s="42"/>
    </row>
    <row r="188" spans="1:26" ht="15" x14ac:dyDescent="0.25">
      <c r="A188" s="38" t="s">
        <v>139</v>
      </c>
      <c r="B188" s="39" t="s">
        <v>139</v>
      </c>
      <c r="C188" s="40">
        <v>2.6804261877638545E-2</v>
      </c>
      <c r="D188" s="41"/>
      <c r="E188" s="40">
        <v>0.26636296643665841</v>
      </c>
      <c r="F188" s="41"/>
      <c r="G188" s="40">
        <v>0</v>
      </c>
      <c r="H188" s="41"/>
      <c r="I188" s="40">
        <v>0.17219525350593312</v>
      </c>
      <c r="J188" s="41"/>
      <c r="K188" s="40">
        <v>0.13644096631507316</v>
      </c>
      <c r="L188" s="41"/>
      <c r="M188" s="40">
        <v>0</v>
      </c>
      <c r="N188" s="42">
        <v>1</v>
      </c>
      <c r="O188" s="40">
        <v>0.33276543546408616</v>
      </c>
      <c r="P188" s="42"/>
      <c r="Q188" s="40">
        <v>0.19967598217901986</v>
      </c>
      <c r="R188" s="42"/>
      <c r="S188" s="40">
        <v>2.2158941315041916</v>
      </c>
      <c r="T188" s="42"/>
      <c r="U188" s="40">
        <v>0.89281288723667906</v>
      </c>
      <c r="V188" s="42"/>
      <c r="W188" s="40">
        <v>2.2647926914968375</v>
      </c>
      <c r="X188" s="42"/>
      <c r="Y188" s="40">
        <v>3.276543897514447</v>
      </c>
      <c r="Z188" s="42"/>
    </row>
    <row r="189" spans="1:26" ht="15" x14ac:dyDescent="0.25">
      <c r="A189" s="38" t="s">
        <v>175</v>
      </c>
      <c r="B189" s="39" t="s">
        <v>175</v>
      </c>
      <c r="C189" s="40">
        <v>0</v>
      </c>
      <c r="D189" s="41"/>
      <c r="E189" s="40">
        <v>0</v>
      </c>
      <c r="F189" s="41"/>
      <c r="G189" s="40">
        <v>0</v>
      </c>
      <c r="H189" s="41"/>
      <c r="I189" s="40">
        <v>0</v>
      </c>
      <c r="J189" s="41"/>
      <c r="K189" s="40">
        <v>1.1219147344801794</v>
      </c>
      <c r="L189" s="41"/>
      <c r="M189" s="40">
        <v>1.4204945672536531</v>
      </c>
      <c r="N189" s="41"/>
      <c r="O189" s="40">
        <v>1.0979354354354354</v>
      </c>
      <c r="P189" s="42"/>
      <c r="Q189" s="40">
        <v>1.3787753568745305</v>
      </c>
      <c r="R189" s="42"/>
      <c r="S189" s="40">
        <v>1.3123359580052494</v>
      </c>
      <c r="T189" s="42"/>
      <c r="U189" s="40">
        <v>1.3143071723619977</v>
      </c>
      <c r="V189" s="42"/>
      <c r="W189" s="40">
        <v>1.308411214953271</v>
      </c>
      <c r="X189" s="42"/>
      <c r="Y189" s="40">
        <v>1.3074336944340681</v>
      </c>
      <c r="Z189" s="42"/>
    </row>
    <row r="190" spans="1:26" ht="30" customHeight="1" x14ac:dyDescent="0.25">
      <c r="A190" s="38" t="s">
        <v>153</v>
      </c>
      <c r="B190" s="44" t="s">
        <v>153</v>
      </c>
      <c r="C190" s="40">
        <v>2.7634168987929435</v>
      </c>
      <c r="D190" s="41"/>
      <c r="E190" s="40">
        <v>3.1109099350046425</v>
      </c>
      <c r="F190" s="41"/>
      <c r="G190" s="40">
        <v>3.7906438165817509</v>
      </c>
      <c r="H190" s="41"/>
      <c r="I190" s="40">
        <v>4.1794396851122944</v>
      </c>
      <c r="J190" s="41"/>
      <c r="K190" s="40">
        <v>4.3052655996288562</v>
      </c>
      <c r="L190" s="41"/>
      <c r="M190" s="40">
        <v>3.4695486803655085</v>
      </c>
      <c r="N190" s="41"/>
      <c r="O190" s="40">
        <v>4.8495370370370372</v>
      </c>
      <c r="P190" s="42"/>
      <c r="Q190" s="40">
        <v>5.0139534883720929</v>
      </c>
      <c r="R190" s="42"/>
      <c r="S190" s="40">
        <v>4.7453703703703702</v>
      </c>
      <c r="T190" s="42"/>
      <c r="U190" s="40">
        <v>4.7222222222222223</v>
      </c>
      <c r="V190" s="42"/>
      <c r="W190" s="40">
        <v>5.0925925925925926</v>
      </c>
      <c r="X190" s="42"/>
      <c r="Y190" s="40">
        <v>5.0925925925925926</v>
      </c>
      <c r="Z190" s="42"/>
    </row>
    <row r="191" spans="1:26" ht="15" x14ac:dyDescent="0.25">
      <c r="A191" s="38" t="s">
        <v>140</v>
      </c>
      <c r="B191" s="39" t="s">
        <v>140</v>
      </c>
      <c r="C191" s="40">
        <v>37.11993654151243</v>
      </c>
      <c r="D191" s="41"/>
      <c r="E191" s="40">
        <v>45.083149837475098</v>
      </c>
      <c r="F191" s="41"/>
      <c r="G191" s="40">
        <v>46.905651517007634</v>
      </c>
      <c r="H191" s="41"/>
      <c r="I191" s="40">
        <v>25.667837001820153</v>
      </c>
      <c r="J191" s="41"/>
      <c r="K191" s="40">
        <v>33.733478864854135</v>
      </c>
      <c r="L191" s="41"/>
      <c r="M191" s="40">
        <v>46.343489754139085</v>
      </c>
      <c r="N191" s="41"/>
      <c r="O191" s="40">
        <v>43.344562924771502</v>
      </c>
      <c r="P191" s="42"/>
      <c r="Q191" s="40">
        <v>31.003303536727554</v>
      </c>
      <c r="R191" s="42"/>
      <c r="S191" s="40">
        <v>38.037813643370541</v>
      </c>
      <c r="T191" s="42"/>
      <c r="U191" s="40">
        <v>55.118082514152299</v>
      </c>
      <c r="V191" s="42"/>
      <c r="W191" s="40">
        <v>46.295426065162907</v>
      </c>
      <c r="X191" s="42"/>
      <c r="Y191" s="40">
        <v>56.770556480314887</v>
      </c>
      <c r="Z191" s="42"/>
    </row>
    <row r="192" spans="1:26" ht="15" x14ac:dyDescent="0.25">
      <c r="A192" s="38" t="s">
        <v>141</v>
      </c>
      <c r="B192" s="45" t="s">
        <v>141</v>
      </c>
      <c r="C192" s="46">
        <v>1.2681772066283395E-2</v>
      </c>
      <c r="D192" s="47"/>
      <c r="E192" s="46">
        <v>3.0304320068099595E-2</v>
      </c>
      <c r="F192" s="47"/>
      <c r="G192" s="46">
        <v>3.9860763255083413E-2</v>
      </c>
      <c r="H192" s="47"/>
      <c r="I192" s="46">
        <v>3.6985078433873228E-3</v>
      </c>
      <c r="J192" s="47"/>
      <c r="K192" s="46">
        <v>0.10733482879756211</v>
      </c>
      <c r="L192" s="47"/>
      <c r="M192" s="46">
        <v>0.12697337791509714</v>
      </c>
      <c r="N192" s="47"/>
      <c r="O192" s="46">
        <v>5.1026916698558487E-2</v>
      </c>
      <c r="P192" s="49"/>
      <c r="Q192" s="46">
        <v>1.2792085962817671E-2</v>
      </c>
      <c r="R192" s="49"/>
      <c r="S192" s="46">
        <v>5.0892743542983163E-2</v>
      </c>
      <c r="T192" s="49"/>
      <c r="U192" s="46">
        <v>2.5584171925635342E-2</v>
      </c>
      <c r="V192" s="49"/>
      <c r="W192" s="46">
        <v>2.5477707006369428E-2</v>
      </c>
      <c r="X192" s="49"/>
      <c r="Y192" s="46">
        <v>5.0964070330417055E-2</v>
      </c>
      <c r="Z192" s="49"/>
    </row>
    <row r="193" spans="1:26" ht="15" x14ac:dyDescent="0.25">
      <c r="A193" s="38" t="s">
        <v>142</v>
      </c>
      <c r="B193" s="45" t="s">
        <v>142</v>
      </c>
      <c r="C193" s="46">
        <v>0.59780686239830205</v>
      </c>
      <c r="D193" s="47"/>
      <c r="E193" s="46">
        <v>0.77899515474267755</v>
      </c>
      <c r="F193" s="47"/>
      <c r="G193" s="46">
        <v>0.61125911691487966</v>
      </c>
      <c r="H193" s="47"/>
      <c r="I193" s="46">
        <v>0.87360513135928297</v>
      </c>
      <c r="J193" s="47"/>
      <c r="K193" s="46">
        <v>0.8498351266921208</v>
      </c>
      <c r="L193" s="47"/>
      <c r="M193" s="46">
        <v>1.2188043856595894</v>
      </c>
      <c r="N193" s="47"/>
      <c r="O193" s="46">
        <v>2.4202364967297614</v>
      </c>
      <c r="P193" s="49"/>
      <c r="Q193" s="46">
        <v>0.89629441193928605</v>
      </c>
      <c r="R193" s="49"/>
      <c r="S193" s="46">
        <v>0.56101723843659324</v>
      </c>
      <c r="T193" s="49"/>
      <c r="U193" s="46">
        <v>0.96585716703333901</v>
      </c>
      <c r="V193" s="49"/>
      <c r="W193" s="46">
        <v>0.57815908709515018</v>
      </c>
      <c r="X193" s="49"/>
      <c r="Y193" s="46">
        <v>0.24662959218065386</v>
      </c>
      <c r="Z193" s="49"/>
    </row>
    <row r="194" spans="1:26" ht="15" x14ac:dyDescent="0.25">
      <c r="A194" s="38" t="s">
        <v>143</v>
      </c>
      <c r="B194" s="45" t="s">
        <v>143</v>
      </c>
      <c r="C194" s="46">
        <v>0.74214608920491276</v>
      </c>
      <c r="D194" s="47"/>
      <c r="E194" s="46">
        <v>1.54185303514377</v>
      </c>
      <c r="F194" s="47"/>
      <c r="G194" s="46">
        <v>0.89700000000000002</v>
      </c>
      <c r="H194" s="47"/>
      <c r="I194" s="46">
        <v>0.98440993788819875</v>
      </c>
      <c r="J194" s="47"/>
      <c r="K194" s="46">
        <v>1.6452147239263804</v>
      </c>
      <c r="L194" s="47"/>
      <c r="M194" s="46">
        <v>1.2612962962962964</v>
      </c>
      <c r="N194" s="47"/>
      <c r="O194" s="46">
        <v>0.87039513677811553</v>
      </c>
      <c r="P194" s="49"/>
      <c r="Q194" s="46">
        <v>0.66803680981595093</v>
      </c>
      <c r="R194" s="49"/>
      <c r="S194" s="46">
        <v>1.1134567901234569</v>
      </c>
      <c r="T194" s="49"/>
      <c r="U194" s="46">
        <v>0.7884146341463415</v>
      </c>
      <c r="V194" s="49"/>
      <c r="W194" s="46">
        <v>0.54030864197530859</v>
      </c>
      <c r="X194" s="49"/>
      <c r="Y194" s="46">
        <v>0.92641975308641977</v>
      </c>
      <c r="Z194" s="49"/>
    </row>
    <row r="195" spans="1:26" x14ac:dyDescent="0.25">
      <c r="B195" s="13"/>
      <c r="C195" s="14"/>
      <c r="D195" s="14"/>
      <c r="E195" s="14"/>
      <c r="F195" s="14"/>
      <c r="G195" s="14"/>
      <c r="H195" s="14"/>
      <c r="I195" s="14"/>
      <c r="J195" s="14"/>
      <c r="K195" s="14"/>
      <c r="L195" s="14"/>
      <c r="M195" s="14"/>
      <c r="N195" s="14"/>
      <c r="O195" s="10"/>
      <c r="P195" s="10"/>
      <c r="Q195" s="10"/>
      <c r="R195" s="10"/>
      <c r="S195" s="10"/>
      <c r="T195" s="10"/>
      <c r="U195" s="10"/>
      <c r="V195" s="10"/>
      <c r="W195" s="10"/>
      <c r="X195" s="10"/>
      <c r="Y195" s="10"/>
      <c r="Z195" s="10"/>
    </row>
    <row r="196" spans="1:26" x14ac:dyDescent="0.25">
      <c r="B196" s="11"/>
      <c r="C196" s="12"/>
      <c r="D196" s="12"/>
      <c r="E196" s="12"/>
      <c r="F196" s="12"/>
      <c r="G196" s="12"/>
      <c r="H196" s="12"/>
      <c r="I196" s="12"/>
      <c r="J196" s="12"/>
      <c r="K196" s="12"/>
      <c r="L196" s="12"/>
      <c r="M196" s="12"/>
      <c r="N196" s="12"/>
      <c r="O196" s="15"/>
      <c r="Q196" s="15"/>
      <c r="S196" s="15"/>
      <c r="U196" s="15"/>
      <c r="W196" s="15"/>
      <c r="Y196" s="15"/>
    </row>
    <row r="197" spans="1:26" x14ac:dyDescent="0.25">
      <c r="A197" s="17" t="s">
        <v>151</v>
      </c>
      <c r="B197" s="11"/>
      <c r="C197" s="12"/>
      <c r="D197" s="12"/>
      <c r="E197" s="12"/>
      <c r="F197" s="12"/>
      <c r="G197" s="12"/>
      <c r="H197" s="12"/>
      <c r="I197" s="12"/>
      <c r="J197" s="12"/>
      <c r="K197" s="12"/>
      <c r="L197" s="12"/>
      <c r="M197" s="12"/>
      <c r="N197" s="12"/>
      <c r="O197" s="15"/>
      <c r="Q197" s="15"/>
      <c r="S197" s="15"/>
      <c r="U197" s="15"/>
      <c r="W197" s="15"/>
      <c r="Y197" s="15"/>
    </row>
    <row r="198" spans="1:26" ht="3" customHeight="1" x14ac:dyDescent="0.25"/>
    <row r="199" spans="1:26" x14ac:dyDescent="0.25">
      <c r="A199" s="72" t="s">
        <v>177</v>
      </c>
      <c r="B199" s="72"/>
      <c r="C199" s="72"/>
      <c r="D199" s="72"/>
      <c r="E199" s="72"/>
      <c r="F199" s="72"/>
      <c r="G199" s="72"/>
      <c r="H199" s="72"/>
      <c r="I199" s="72"/>
      <c r="J199" s="72"/>
      <c r="K199" s="72"/>
      <c r="L199" s="72"/>
      <c r="M199" s="72"/>
      <c r="N199" s="73"/>
      <c r="O199" s="73"/>
      <c r="P199" s="73"/>
    </row>
    <row r="200" spans="1:26" x14ac:dyDescent="0.25">
      <c r="A200" s="70" t="s">
        <v>181</v>
      </c>
      <c r="B200" s="71"/>
      <c r="C200" s="71"/>
      <c r="D200" s="71"/>
      <c r="E200" s="71"/>
      <c r="F200" s="71"/>
      <c r="G200" s="71"/>
      <c r="H200" s="71"/>
      <c r="I200" s="71"/>
      <c r="J200" s="71"/>
      <c r="K200" s="71"/>
      <c r="L200" s="71"/>
      <c r="M200" s="71"/>
      <c r="N200" s="71"/>
      <c r="O200" s="71"/>
      <c r="P200" s="71"/>
    </row>
    <row r="202" spans="1:26" x14ac:dyDescent="0.25">
      <c r="A202" s="66" t="s">
        <v>144</v>
      </c>
      <c r="B202" s="66"/>
      <c r="C202" s="66"/>
      <c r="D202" s="66"/>
      <c r="E202" s="66"/>
      <c r="F202" s="66"/>
      <c r="G202" s="66"/>
      <c r="H202" s="17"/>
    </row>
    <row r="203" spans="1:26" ht="3" customHeight="1" x14ac:dyDescent="0.25">
      <c r="A203" s="17"/>
      <c r="B203" s="17"/>
      <c r="C203" s="17"/>
      <c r="D203" s="17"/>
      <c r="E203" s="17"/>
      <c r="F203" s="17"/>
      <c r="G203" s="17"/>
      <c r="H203" s="17"/>
    </row>
    <row r="204" spans="1:26" x14ac:dyDescent="0.25">
      <c r="A204" s="58">
        <v>1</v>
      </c>
      <c r="B204" s="72" t="s">
        <v>154</v>
      </c>
      <c r="C204" s="72"/>
      <c r="D204" s="72"/>
      <c r="E204" s="72"/>
      <c r="F204" s="72"/>
      <c r="G204" s="72"/>
      <c r="H204" s="72"/>
      <c r="I204" s="72"/>
      <c r="J204" s="72"/>
      <c r="K204" s="72"/>
      <c r="L204" s="72"/>
      <c r="M204" s="72"/>
      <c r="N204" s="73"/>
      <c r="O204" s="73"/>
      <c r="P204" s="73"/>
    </row>
    <row r="205" spans="1:26" x14ac:dyDescent="0.25">
      <c r="A205" s="16"/>
      <c r="B205" s="35"/>
      <c r="C205" s="35"/>
      <c r="D205" s="35"/>
      <c r="E205" s="35"/>
      <c r="F205" s="35"/>
      <c r="G205" s="35"/>
      <c r="H205" s="35"/>
      <c r="I205" s="35"/>
      <c r="J205" s="35"/>
      <c r="K205" s="35"/>
      <c r="L205" s="35"/>
      <c r="M205" s="35"/>
    </row>
    <row r="206" spans="1:26" ht="12.75" customHeight="1" x14ac:dyDescent="0.25">
      <c r="A206" s="78" t="s">
        <v>145</v>
      </c>
      <c r="B206" s="78"/>
      <c r="C206" s="78"/>
      <c r="D206" s="78"/>
      <c r="E206" s="78"/>
      <c r="F206" s="78"/>
      <c r="G206" s="78"/>
      <c r="H206" s="55"/>
      <c r="I206" s="54"/>
      <c r="J206" s="54"/>
      <c r="K206" s="54"/>
      <c r="L206" s="54"/>
      <c r="M206" s="54"/>
      <c r="N206" s="54"/>
      <c r="O206" s="54"/>
      <c r="P206" s="54"/>
    </row>
    <row r="207" spans="1:26" ht="3" customHeight="1" x14ac:dyDescent="0.25">
      <c r="A207" s="55"/>
      <c r="B207" s="55"/>
      <c r="C207" s="55"/>
      <c r="D207" s="55"/>
      <c r="E207" s="55"/>
      <c r="F207" s="55"/>
      <c r="G207" s="55"/>
      <c r="H207" s="55"/>
      <c r="I207" s="54"/>
      <c r="J207" s="54"/>
      <c r="K207" s="54"/>
      <c r="L207" s="54"/>
      <c r="M207" s="54"/>
      <c r="N207" s="54"/>
      <c r="O207" s="54"/>
      <c r="P207" s="54"/>
    </row>
    <row r="208" spans="1:26" ht="24.75" customHeight="1" x14ac:dyDescent="0.25">
      <c r="A208" s="74" t="s">
        <v>185</v>
      </c>
      <c r="B208" s="74"/>
      <c r="C208" s="74"/>
      <c r="D208" s="74"/>
      <c r="E208" s="74"/>
      <c r="F208" s="74"/>
      <c r="G208" s="74"/>
      <c r="H208" s="74"/>
      <c r="I208" s="74"/>
      <c r="J208" s="74"/>
      <c r="K208" s="74"/>
      <c r="L208" s="74"/>
      <c r="M208" s="74"/>
      <c r="N208" s="74"/>
      <c r="O208" s="74"/>
      <c r="P208" s="74"/>
    </row>
    <row r="209" spans="1:16" ht="21" customHeight="1" x14ac:dyDescent="0.25">
      <c r="A209" s="74" t="s">
        <v>176</v>
      </c>
      <c r="B209" s="74"/>
      <c r="C209" s="74"/>
      <c r="D209" s="74"/>
      <c r="E209" s="74"/>
      <c r="F209" s="74"/>
      <c r="G209" s="74"/>
      <c r="H209" s="74"/>
      <c r="I209" s="74"/>
      <c r="J209" s="74"/>
      <c r="K209" s="74"/>
      <c r="L209" s="74"/>
      <c r="M209" s="74"/>
      <c r="N209" s="74"/>
      <c r="O209" s="74"/>
      <c r="P209" s="74"/>
    </row>
    <row r="210" spans="1:16" ht="47.4" customHeight="1" x14ac:dyDescent="0.25">
      <c r="A210" s="74" t="s">
        <v>182</v>
      </c>
      <c r="B210" s="75"/>
      <c r="C210" s="75"/>
      <c r="D210" s="75"/>
      <c r="E210" s="75"/>
      <c r="F210" s="75"/>
      <c r="G210" s="75"/>
      <c r="H210" s="75"/>
      <c r="I210" s="75"/>
      <c r="J210" s="75"/>
      <c r="K210" s="75"/>
      <c r="L210" s="75"/>
      <c r="M210" s="75"/>
      <c r="N210" s="75"/>
      <c r="O210" s="75"/>
      <c r="P210" s="75"/>
    </row>
    <row r="211" spans="1:16" ht="15" customHeight="1" x14ac:dyDescent="0.25">
      <c r="A211" s="74" t="s">
        <v>146</v>
      </c>
      <c r="B211" s="74"/>
      <c r="C211" s="74"/>
      <c r="D211" s="74"/>
      <c r="E211" s="74"/>
      <c r="F211" s="74"/>
      <c r="G211" s="74"/>
      <c r="H211" s="74"/>
      <c r="I211" s="74"/>
      <c r="J211" s="74"/>
      <c r="K211" s="74"/>
      <c r="L211" s="74"/>
      <c r="M211" s="74"/>
      <c r="N211" s="74"/>
      <c r="O211" s="74"/>
      <c r="P211" s="74"/>
    </row>
    <row r="213" spans="1:16" s="37" customFormat="1" ht="12.75" customHeight="1" x14ac:dyDescent="0.25">
      <c r="A213" s="77" t="s">
        <v>156</v>
      </c>
      <c r="B213" s="77"/>
      <c r="C213" s="77"/>
      <c r="D213" s="77"/>
      <c r="E213" s="77"/>
      <c r="F213" s="77"/>
      <c r="G213" s="77"/>
      <c r="H213" s="56"/>
      <c r="I213" s="57"/>
      <c r="J213" s="57"/>
      <c r="K213" s="57"/>
      <c r="L213" s="57"/>
      <c r="M213" s="57"/>
      <c r="N213" s="57"/>
      <c r="O213" s="57"/>
      <c r="P213" s="57"/>
    </row>
    <row r="214" spans="1:16" s="37" customFormat="1" ht="12.75" customHeight="1" x14ac:dyDescent="0.25">
      <c r="A214" s="76" t="s">
        <v>179</v>
      </c>
      <c r="B214" s="76"/>
      <c r="C214" s="76"/>
      <c r="D214" s="76"/>
      <c r="E214" s="76"/>
      <c r="F214" s="76"/>
      <c r="G214" s="76"/>
      <c r="H214" s="76"/>
      <c r="I214" s="76"/>
      <c r="J214" s="76"/>
      <c r="K214" s="76"/>
      <c r="L214" s="76"/>
      <c r="M214" s="76"/>
      <c r="N214" s="76"/>
      <c r="O214" s="76"/>
      <c r="P214" s="76"/>
    </row>
    <row r="215" spans="1:16" s="37" customFormat="1" x14ac:dyDescent="0.25">
      <c r="A215" s="68" t="s">
        <v>180</v>
      </c>
      <c r="B215" s="69"/>
      <c r="C215" s="69"/>
      <c r="D215" s="69"/>
      <c r="E215" s="69"/>
      <c r="F215" s="69"/>
      <c r="G215" s="69"/>
      <c r="H215" s="69"/>
      <c r="I215" s="69"/>
      <c r="J215" s="69"/>
      <c r="K215" s="69"/>
      <c r="L215" s="69"/>
      <c r="M215" s="69"/>
      <c r="N215" s="69"/>
      <c r="O215" s="69"/>
      <c r="P215" s="69"/>
    </row>
  </sheetData>
  <sheetProtection selectLockedCells="1"/>
  <mergeCells count="14">
    <mergeCell ref="K7:M7"/>
    <mergeCell ref="A202:G202"/>
    <mergeCell ref="C30:Z30"/>
    <mergeCell ref="A215:P215"/>
    <mergeCell ref="A200:P200"/>
    <mergeCell ref="A199:P199"/>
    <mergeCell ref="A210:P210"/>
    <mergeCell ref="B204:P204"/>
    <mergeCell ref="A214:P214"/>
    <mergeCell ref="A213:G213"/>
    <mergeCell ref="A206:G206"/>
    <mergeCell ref="A208:P208"/>
    <mergeCell ref="A209:P209"/>
    <mergeCell ref="A211:P211"/>
  </mergeCells>
  <phoneticPr fontId="1" type="noConversion"/>
  <dataValidations count="1">
    <dataValidation type="list" allowBlank="1" showInputMessage="1" showErrorMessage="1" sqref="K7:N7">
      <formula1>$A$31:$A$194</formula1>
    </dataValidation>
  </dataValidations>
  <hyperlinks>
    <hyperlink ref="A215" r:id="rId1"/>
    <hyperlink ref="A200:P200" r:id="rId2" display="Available at: http://faostat3.fao.org/home/E."/>
  </hyperlinks>
  <pageMargins left="0.75" right="0.75" top="0.5" bottom="0.5" header="0.5" footer="0.5"/>
  <pageSetup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Nations</dc:creator>
  <cp:lastModifiedBy>Marcus Newbury</cp:lastModifiedBy>
  <cp:lastPrinted>2011-01-21T16:49:42Z</cp:lastPrinted>
  <dcterms:created xsi:type="dcterms:W3CDTF">2009-07-30T16:38:16Z</dcterms:created>
  <dcterms:modified xsi:type="dcterms:W3CDTF">2016-02-10T15:47:06Z</dcterms:modified>
</cp:coreProperties>
</file>